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12" yWindow="1284" windowWidth="19068" windowHeight="6636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Changes'!$A$1:$I$30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1066" i="3" l="1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E2" i="4" l="1"/>
  <c r="E1" i="4"/>
  <c r="B1" i="4"/>
  <c r="B2" i="4" l="1"/>
  <c r="M8" i="1" l="1"/>
  <c r="M9" i="1"/>
  <c r="M10" i="1"/>
  <c r="M11" i="1"/>
  <c r="M12" i="1"/>
  <c r="M13" i="1"/>
  <c r="M14" i="1"/>
  <c r="M15" i="1"/>
  <c r="M16" i="1"/>
  <c r="M18" i="1"/>
  <c r="M19" i="1"/>
  <c r="M20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6" i="1"/>
  <c r="J8" i="1"/>
  <c r="J9" i="1"/>
  <c r="J10" i="1"/>
  <c r="J11" i="1"/>
  <c r="J12" i="1"/>
  <c r="J13" i="1"/>
  <c r="J14" i="1"/>
  <c r="J15" i="1"/>
  <c r="J16" i="1"/>
  <c r="J18" i="1"/>
  <c r="J19" i="1"/>
  <c r="J20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6" i="1"/>
  <c r="H37" i="1" l="1"/>
  <c r="G37" i="1"/>
  <c r="M37" i="1" l="1"/>
  <c r="K2" i="1" s="1"/>
  <c r="J37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<sst xmlns="http://schemas.openxmlformats.org/spreadsheetml/2006/main" count="107" uniqueCount="88">
  <si>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</si>
  <si>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</si>
  <si>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</si>
  <si>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</si>
  <si>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</si>
  <si>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</si>
  <si>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</si>
  <si>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</si>
  <si>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</si>
  <si>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</si>
  <si>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</si>
  <si>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</si>
  <si>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</si>
  <si>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</si>
  <si>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</si>
  <si>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</si>
  <si>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</si>
  <si>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</si>
  <si>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</si>
  <si>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</si>
  <si>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</si>
  <si>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</si>
  <si>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</si>
  <si>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</si>
  <si>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</si>
  <si>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</si>
  <si>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</si>
  <si>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</si>
  <si>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</si>
  <si>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</si>
  <si>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</si>
  <si>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</si>
  <si>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</si>
  <si>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</si>
  <si>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</si>
  <si>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</si>
  <si>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</si>
  <si>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</si>
  <si>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</si>
  <si>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</si>
  <si>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</si>
  <si>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</si>
  <si>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</si>
  <si>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</si>
  <si>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</si>
  <si>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</si>
  <si>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</si>
  <si>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</si>
  <si>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</si>
  <si>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</si>
  <si>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</si>
  <si>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</si>
  <si>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</si>
  <si>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</si>
  <si>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</si>
  <si>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</si>
  <si>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</si>
  <si>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</si>
  <si>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</si>
  <si>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</si>
  <si>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</si>
  <si>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</si>
  <si>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</si>
  <si>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</si>
  <si>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</si>
  <si>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</si>
  <si>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</si>
  <si>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</si>
  <si>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</si>
  <si>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</si>
  <si>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</si>
  <si>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</si>
  <si>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</si>
  <si>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0053</t>
  </si>
  <si>
    <t>LX-0053-RF</t>
  </si>
  <si>
    <t>SLONE RESEARCH BLDG  - Roof</t>
  </si>
  <si>
    <t>LX-0053-04</t>
  </si>
  <si>
    <t>add</t>
  </si>
  <si>
    <t>updates involved roof only</t>
  </si>
  <si>
    <t>LX-0053-04-RF0401</t>
  </si>
  <si>
    <t>SLONE RESEARCH BLDG  - Roof RF401</t>
  </si>
  <si>
    <t>LX-0053-02-RF0202</t>
  </si>
  <si>
    <t>SLONE RESEARCH BLDG  - Roof RF202</t>
  </si>
  <si>
    <t>LX-0053-02-RF0203</t>
  </si>
  <si>
    <t>SLONE RESEARCH BLDG  - Roof RF203</t>
  </si>
  <si>
    <t>LX-0053-02-RF0204</t>
  </si>
  <si>
    <t>SLONE RESEARCH BLDG  - Roof RF204</t>
  </si>
  <si>
    <t>SLONE RESEARCH BLDG  - Floor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</si>
</sst>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0418</v>
          </cell>
          <cell r="C295" t="str">
            <v>Bus Shelter #4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3"/>
  <sheetViews>
    <sheetView zoomScale="90" zoomScaleNormal="90" workbookViewId="0">
      <selection activeCell="G10" sqref="G10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1" t="s">
        <v>73</v>
      </c>
      <c r="C1" s="71"/>
      <c r="F1" s="18" t="s">
        <v>10</v>
      </c>
      <c r="G1" s="19">
        <v>41948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2" t="str">
        <f>VLOOKUP(B1,BuildingList!A:B,2,FALSE)</f>
        <v>Slone Research Building</v>
      </c>
      <c r="C2" s="72"/>
      <c r="F2" s="25" t="s">
        <v>12</v>
      </c>
      <c r="G2" s="26" t="s">
        <v>62</v>
      </c>
      <c r="J2" s="15">
        <f>G37-J37</f>
        <v>0</v>
      </c>
      <c r="K2" s="15">
        <f>H37-M37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3.8" thickBot="1" x14ac:dyDescent="0.35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customHeight="1" thickTop="1" x14ac:dyDescent="0.3">
      <c r="A6" s="63"/>
      <c r="B6" s="63"/>
      <c r="C6" s="57"/>
      <c r="D6" s="56"/>
      <c r="E6" s="65"/>
      <c r="F6" s="66"/>
      <c r="G6" s="65"/>
      <c r="H6" s="56"/>
      <c r="I6" t="s">
        <v>78</v>
      </c>
      <c r="J6" s="10" t="str">
        <f>IF(G6="No Change","N/A",IF(G6="New Tag Required",Lookup!F:F,IF(G6="Remove Old Tag",Lookup!F:F,IF(G6="N/A","N/A",""))))</f>
        <v/>
      </c>
      <c r="K6" s="37"/>
      <c r="L6" s="10"/>
      <c r="M6" s="10" t="str">
        <f>IF(H6="No Change","N/A",IF(H6="New Tag Required",Lookup!F:F,IF(H6="Remove Old Sign",Lookup!F:F,IF(H6="N/A","N/A",""))))</f>
        <v/>
      </c>
      <c r="N6" s="37"/>
      <c r="O6" s="10"/>
    </row>
    <row r="7" spans="1:16" x14ac:dyDescent="0.3">
      <c r="A7" s="63"/>
      <c r="B7" s="63"/>
      <c r="C7" s="63"/>
      <c r="D7" s="63"/>
      <c r="E7" s="63"/>
      <c r="F7" s="66"/>
      <c r="G7" s="63"/>
      <c r="H7" s="63"/>
      <c r="I7" s="63"/>
      <c r="J7" s="10"/>
      <c r="K7" s="37"/>
      <c r="L7" s="10"/>
      <c r="M7" s="10"/>
      <c r="N7" s="37"/>
      <c r="O7" s="10"/>
    </row>
    <row r="8" spans="1:16" ht="15" x14ac:dyDescent="0.25">
      <c r="A8" s="63"/>
      <c r="B8" s="63"/>
      <c r="C8" s="63"/>
      <c r="D8" s="63"/>
      <c r="E8" s="63"/>
      <c r="F8" s="66"/>
      <c r="G8" s="63"/>
      <c r="H8" s="63"/>
      <c r="I8" s="63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ht="15" customHeight="1" x14ac:dyDescent="0.25">
      <c r="A9" s="63"/>
      <c r="B9" s="63"/>
      <c r="C9" s="63"/>
      <c r="D9" s="63"/>
      <c r="E9" s="63"/>
      <c r="F9" s="66"/>
      <c r="G9" s="63"/>
      <c r="H9" s="63"/>
      <c r="I9" s="63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ht="15" x14ac:dyDescent="0.25">
      <c r="A10" s="63"/>
      <c r="B10" s="63"/>
      <c r="C10" s="63"/>
      <c r="D10" s="63"/>
      <c r="E10" s="63"/>
      <c r="F10" s="66"/>
      <c r="G10" s="63"/>
      <c r="H10" s="63"/>
      <c r="I10" s="63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ht="15" x14ac:dyDescent="0.25">
      <c r="A11" s="63"/>
      <c r="B11" s="63"/>
      <c r="C11" s="63"/>
      <c r="D11" s="63"/>
      <c r="E11" s="63"/>
      <c r="F11" s="66"/>
      <c r="G11" s="63"/>
      <c r="H11" s="63"/>
      <c r="I11" s="63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ht="15" x14ac:dyDescent="0.25">
      <c r="A12" s="63"/>
      <c r="B12" s="63"/>
      <c r="C12" s="63"/>
      <c r="D12" s="63"/>
      <c r="E12" s="63"/>
      <c r="F12" s="66"/>
      <c r="G12" s="63"/>
      <c r="H12" s="63"/>
      <c r="I12" s="63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ht="15" x14ac:dyDescent="0.25">
      <c r="A13" s="63"/>
      <c r="B13" s="63"/>
      <c r="C13" s="63"/>
      <c r="D13" s="63"/>
      <c r="E13" s="63"/>
      <c r="F13" s="66"/>
      <c r="G13" s="63"/>
      <c r="H13" s="63"/>
      <c r="I13" s="63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ht="15" x14ac:dyDescent="0.25">
      <c r="A14" s="63"/>
      <c r="B14" s="63"/>
      <c r="C14" s="63"/>
      <c r="D14" s="63"/>
      <c r="E14" s="63"/>
      <c r="F14" s="66"/>
      <c r="G14" s="63"/>
      <c r="H14" s="63"/>
      <c r="I14" s="63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ht="15" x14ac:dyDescent="0.25">
      <c r="A15" s="63"/>
      <c r="B15" s="63"/>
      <c r="C15" s="63"/>
      <c r="D15" s="63"/>
      <c r="E15" s="63"/>
      <c r="F15" s="66"/>
      <c r="G15" s="63"/>
      <c r="H15" s="63"/>
      <c r="I15" s="63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ht="15" x14ac:dyDescent="0.25">
      <c r="A16" s="63"/>
      <c r="B16" s="63"/>
      <c r="C16" s="63"/>
      <c r="D16" s="63"/>
      <c r="E16" s="63"/>
      <c r="F16" s="66"/>
      <c r="G16" s="63"/>
      <c r="H16" s="63"/>
      <c r="I16" s="63"/>
      <c r="J16" s="10" t="str">
        <f>IF(G16="No Change","N/A",IF(G16="New Tag Required",Lookup!F:F,IF(G16="Remove Old Tag",Lookup!F:F,IF(G16="N/A","N/A",""))))</f>
        <v/>
      </c>
      <c r="K16" s="37"/>
      <c r="L16" s="10"/>
      <c r="M16" s="10" t="str">
        <f>IF(H16="No Change","N/A",IF(H16="New Tag Required",Lookup!F:F,IF(H16="Remove Old Sign",Lookup!F:F,IF(H16="N/A","N/A",""))))</f>
        <v/>
      </c>
      <c r="N16" s="37"/>
      <c r="O16" s="10"/>
    </row>
    <row r="17" spans="1:15" ht="15" x14ac:dyDescent="0.25">
      <c r="A17" s="63"/>
      <c r="B17" s="63"/>
      <c r="C17" s="63"/>
      <c r="D17" s="63"/>
      <c r="E17" s="63"/>
      <c r="F17" s="66"/>
      <c r="G17" s="63"/>
      <c r="H17" s="63"/>
      <c r="I17" s="63"/>
      <c r="J17" s="10"/>
      <c r="K17" s="37"/>
      <c r="L17" s="10"/>
      <c r="M17" s="10"/>
      <c r="N17" s="37"/>
      <c r="O17" s="10"/>
    </row>
    <row r="18" spans="1:15" ht="15" x14ac:dyDescent="0.25">
      <c r="A18" s="63"/>
      <c r="B18" s="63"/>
      <c r="C18" s="63"/>
      <c r="D18" s="63"/>
      <c r="E18" s="63"/>
      <c r="F18" s="66"/>
      <c r="G18" s="63"/>
      <c r="H18" s="63"/>
      <c r="I18" s="63"/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1:15" ht="15" x14ac:dyDescent="0.25">
      <c r="A19" s="63"/>
      <c r="B19" s="63"/>
      <c r="C19" s="63"/>
      <c r="D19" s="63"/>
      <c r="E19" s="63"/>
      <c r="F19" s="66"/>
      <c r="G19" s="63"/>
      <c r="H19" s="63"/>
      <c r="I19" s="63"/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1:15" ht="15" x14ac:dyDescent="0.25">
      <c r="A20" s="63"/>
      <c r="B20" s="63"/>
      <c r="C20" s="63"/>
      <c r="D20" s="63"/>
      <c r="E20" s="63"/>
      <c r="F20" s="66"/>
      <c r="G20" s="63"/>
      <c r="H20" s="63"/>
      <c r="I20" s="63"/>
      <c r="J20" s="10" t="str">
        <f>IF(G20="No Change","N/A",IF(G20="New Tag Required",Lookup!F:F,IF(G20="Remove Old Tag",Lookup!F:F,IF(G20="N/A","N/A",""))))</f>
        <v/>
      </c>
      <c r="K20" s="39"/>
      <c r="L20" s="1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1:15" ht="15" x14ac:dyDescent="0.25">
      <c r="A21" s="63"/>
      <c r="B21" s="63"/>
      <c r="C21" s="63"/>
      <c r="D21" s="63"/>
      <c r="E21" s="63"/>
      <c r="F21" s="66"/>
      <c r="G21" s="63"/>
      <c r="H21" s="63"/>
      <c r="I21" s="63"/>
      <c r="J21" s="10"/>
      <c r="K21" s="39"/>
      <c r="L21" s="11"/>
      <c r="M21" s="10"/>
      <c r="N21" s="39"/>
      <c r="O21" s="11"/>
    </row>
    <row r="22" spans="1:15" ht="15" x14ac:dyDescent="0.25">
      <c r="A22" s="63"/>
      <c r="B22" s="63"/>
      <c r="C22" s="63"/>
      <c r="D22" s="63"/>
      <c r="E22" s="63"/>
      <c r="F22" s="66"/>
      <c r="G22" s="63"/>
      <c r="H22" s="63"/>
      <c r="I22" s="63"/>
      <c r="J22" s="10" t="str">
        <f>IF(G22="No Change","N/A",IF(G22="New Tag Required",Lookup!F:F,IF(G22="Remove Old Tag",Lookup!F:F,IF(G22="N/A","N/A",""))))</f>
        <v/>
      </c>
      <c r="K22" s="39"/>
      <c r="L22" s="11"/>
      <c r="M22" s="10" t="str">
        <f>IF(H22="No Change","N/A",IF(H22="New Tag Required",Lookup!F:F,IF(H22="Remove Old Sign",Lookup!F:F,IF(H22="N/A","N/A",""))))</f>
        <v/>
      </c>
      <c r="N22" s="39"/>
      <c r="O22" s="11"/>
    </row>
    <row r="23" spans="1:15" ht="15" x14ac:dyDescent="0.25">
      <c r="A23" s="63"/>
      <c r="B23" s="63"/>
      <c r="C23" s="63"/>
      <c r="D23" s="63"/>
      <c r="E23" s="63"/>
      <c r="F23" s="66"/>
      <c r="G23" s="63"/>
      <c r="H23" s="63"/>
      <c r="I23" s="63"/>
      <c r="J23" s="10" t="str">
        <f>IF(G23="No Change","N/A",IF(G23="New Tag Required",Lookup!F:F,IF(G23="Remove Old Tag",Lookup!F:F,IF(G23="N/A","N/A",""))))</f>
        <v/>
      </c>
      <c r="K23" s="39"/>
      <c r="L23" s="11"/>
      <c r="M23" s="10" t="str">
        <f>IF(H23="No Change","N/A",IF(H23="New Tag Required",Lookup!F:F,IF(H23="Remove Old Sign",Lookup!F:F,IF(H23="N/A","N/A",""))))</f>
        <v/>
      </c>
      <c r="N23" s="39"/>
      <c r="O23" s="11"/>
    </row>
    <row r="24" spans="1:15" ht="15" x14ac:dyDescent="0.25">
      <c r="A24" s="63"/>
      <c r="B24" s="63"/>
      <c r="C24" s="63"/>
      <c r="D24" s="63"/>
      <c r="E24" s="63"/>
      <c r="F24" s="66"/>
      <c r="G24" s="63"/>
      <c r="H24" s="63"/>
      <c r="I24" s="63"/>
      <c r="J24" s="10" t="str">
        <f>IF(G24="No Change","N/A",IF(G24="New Tag Required",Lookup!F:F,IF(G24="Remove Old Tag",Lookup!F:F,IF(G24="N/A","N/A",""))))</f>
        <v/>
      </c>
      <c r="K24" s="39"/>
      <c r="L24" s="11"/>
      <c r="M24" s="10" t="str">
        <f>IF(H24="No Change","N/A",IF(H24="New Tag Required",Lookup!F:F,IF(H24="Remove Old Sign",Lookup!F:F,IF(H24="N/A","N/A",""))))</f>
        <v/>
      </c>
      <c r="N24" s="39"/>
      <c r="O24" s="11"/>
    </row>
    <row r="25" spans="1:15" ht="15" x14ac:dyDescent="0.25">
      <c r="A25" s="63"/>
      <c r="B25" s="63"/>
      <c r="C25" s="63"/>
      <c r="D25" s="63"/>
      <c r="E25" s="63"/>
      <c r="F25" s="66"/>
      <c r="G25" s="63"/>
      <c r="H25" s="63"/>
      <c r="I25" s="63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39"/>
      <c r="O25" s="11"/>
    </row>
    <row r="26" spans="1:15" ht="15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39"/>
      <c r="O26" s="11"/>
    </row>
    <row r="27" spans="1:15" ht="15" x14ac:dyDescent="0.25">
      <c r="A27" s="35"/>
      <c r="B27" s="35"/>
      <c r="C27" s="35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1"/>
      <c r="M27" s="10" t="str">
        <f>IF(H27="No Change","N/A",IF(H27="New Tag Required",Lookup!F:F,IF(H27="Remove Old Sign",Lookup!F:F,IF(H27="N/A","N/A",""))))</f>
        <v/>
      </c>
      <c r="N27" s="41"/>
    </row>
    <row r="28" spans="1:15" ht="15" x14ac:dyDescent="0.25">
      <c r="A28" s="35"/>
      <c r="B28" s="35"/>
      <c r="C28" s="35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1"/>
      <c r="M28" s="10" t="str">
        <f>IF(H28="No Change","N/A",IF(H28="New Tag Required",Lookup!F:F,IF(H28="Remove Old Sign",Lookup!F:F,IF(H28="N/A","N/A",""))))</f>
        <v/>
      </c>
      <c r="N28" s="41"/>
    </row>
    <row r="29" spans="1:15" ht="15" x14ac:dyDescent="0.25">
      <c r="A29" s="35"/>
      <c r="B29" s="35"/>
      <c r="C29" s="35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1:15" ht="15" x14ac:dyDescent="0.25">
      <c r="A30" s="35"/>
      <c r="B30" s="35"/>
      <c r="C30" s="35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1:15" ht="15" x14ac:dyDescent="0.25">
      <c r="A31" s="35"/>
      <c r="B31" s="35"/>
      <c r="C31" s="35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1:15" ht="15" x14ac:dyDescent="0.25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1"/>
      <c r="M32" s="10" t="str">
        <f>IF(H32="No Change","N/A",IF(H32="New Tag Required",Lookup!F:F,IF(H32="Remove Old Sign",Lookup!F:F,IF(H32="N/A","N/A",""))))</f>
        <v/>
      </c>
      <c r="N32" s="41"/>
    </row>
    <row r="33" spans="1:14" ht="15" x14ac:dyDescent="0.25">
      <c r="A33" s="38"/>
      <c r="C33" s="11"/>
      <c r="E33" s="36"/>
      <c r="F33" s="36"/>
      <c r="G33" s="36"/>
      <c r="J33" s="10" t="str">
        <f>IF(G33="No Change","N/A",IF(G33="New Tag Required",Lookup!F:F,IF(G33="Remove Old Tag",Lookup!F:F,IF(G33="N/A","N/A",""))))</f>
        <v/>
      </c>
      <c r="K33" s="41"/>
      <c r="M33" s="10" t="str">
        <f>IF(H33="No Change","N/A",IF(H33="New Tag Required",Lookup!F:F,IF(H33="Remove Old Sign",Lookup!F:F,IF(H33="N/A","N/A",""))))</f>
        <v/>
      </c>
      <c r="N33" s="41"/>
    </row>
    <row r="34" spans="1:14" ht="15" x14ac:dyDescent="0.25">
      <c r="A34" s="38"/>
      <c r="C34" s="11"/>
      <c r="E34" s="36"/>
      <c r="F34" s="36"/>
      <c r="G34" s="36"/>
      <c r="J34" s="10" t="str">
        <f>IF(G34="No Change","N/A",IF(G34="New Tag Required",Lookup!F:F,IF(G34="Remove Old Tag",Lookup!F:F,IF(G34="N/A","N/A",""))))</f>
        <v/>
      </c>
      <c r="K34" s="41"/>
      <c r="M34" s="10" t="str">
        <f>IF(H34="No Change","N/A",IF(H34="New Tag Required",Lookup!F:F,IF(H34="Remove Old Sign",Lookup!F:F,IF(H34="N/A","N/A",""))))</f>
        <v/>
      </c>
      <c r="N34" s="41"/>
    </row>
    <row r="35" spans="1:14" ht="15.75" thickBot="1" x14ac:dyDescent="0.3">
      <c r="A35" s="38"/>
      <c r="C35" s="11"/>
      <c r="E35" s="36"/>
      <c r="F35" s="36"/>
      <c r="G35" s="36"/>
      <c r="K35" s="41"/>
      <c r="N35" s="41"/>
    </row>
    <row r="36" spans="1:14" ht="45" x14ac:dyDescent="0.25">
      <c r="A36" s="38"/>
      <c r="C36" s="11"/>
      <c r="E36" s="36"/>
      <c r="F36" s="36"/>
      <c r="G36" s="42" t="s">
        <v>47</v>
      </c>
      <c r="H36" s="43" t="s">
        <v>48</v>
      </c>
      <c r="J36" s="44" t="s">
        <v>42</v>
      </c>
      <c r="K36" s="10"/>
      <c r="L36" s="10"/>
      <c r="M36" s="44" t="s">
        <v>43</v>
      </c>
    </row>
    <row r="37" spans="1:14" ht="15" thickBot="1" x14ac:dyDescent="0.35">
      <c r="A37" s="38"/>
      <c r="C37" s="11"/>
      <c r="E37" s="36"/>
      <c r="F37" s="36"/>
      <c r="G37" s="14">
        <f>COUNTIF(G6:G36,"New Tag Required")</f>
        <v>0</v>
      </c>
      <c r="H37" s="13">
        <f>COUNTIF(H6:H36,"New Sign Required")</f>
        <v>0</v>
      </c>
      <c r="J37" s="12">
        <f>COUNTIF(J6:J36,"Installed")</f>
        <v>0</v>
      </c>
      <c r="K37" s="10"/>
      <c r="L37" s="10"/>
      <c r="M37" s="12">
        <f>COUNTIF(M6:M36,"Installed")</f>
        <v>0</v>
      </c>
    </row>
    <row r="38" spans="1:14" x14ac:dyDescent="0.3">
      <c r="A38" s="38"/>
      <c r="C38" s="11"/>
      <c r="E38" s="36"/>
      <c r="F38" s="36"/>
      <c r="G38" s="36"/>
    </row>
    <row r="39" spans="1:14" x14ac:dyDescent="0.3">
      <c r="A39" s="38"/>
      <c r="C39" s="11"/>
      <c r="E39" s="36"/>
      <c r="F39" s="36"/>
      <c r="G39" s="36"/>
    </row>
    <row r="40" spans="1:14" x14ac:dyDescent="0.3">
      <c r="A40" s="38"/>
      <c r="C40" s="11"/>
      <c r="E40" s="36"/>
      <c r="F40" s="36"/>
      <c r="G40" s="36"/>
    </row>
    <row r="41" spans="1:14" x14ac:dyDescent="0.3">
      <c r="A41" s="38"/>
      <c r="C41" s="11"/>
      <c r="E41" s="36"/>
      <c r="F41" s="36"/>
      <c r="G41" s="36"/>
    </row>
    <row r="42" spans="1:14" x14ac:dyDescent="0.3">
      <c r="A42" s="38"/>
      <c r="C42" s="11"/>
      <c r="E42" s="36"/>
      <c r="F42" s="36"/>
      <c r="G42" s="36"/>
    </row>
    <row r="43" spans="1:14" x14ac:dyDescent="0.3">
      <c r="A43" s="38"/>
      <c r="C43" s="11"/>
      <c r="E43" s="36"/>
      <c r="F43" s="36"/>
      <c r="G43" s="36"/>
    </row>
    <row r="44" spans="1:14" x14ac:dyDescent="0.3">
      <c r="A44" s="38"/>
      <c r="C44" s="11"/>
      <c r="E44" s="36"/>
      <c r="F44" s="36"/>
      <c r="G44" s="36"/>
    </row>
    <row r="45" spans="1:14" x14ac:dyDescent="0.3">
      <c r="A45" s="45"/>
      <c r="C45" s="11"/>
      <c r="E45" s="36"/>
      <c r="F45" s="46"/>
      <c r="G45" s="36"/>
    </row>
    <row r="46" spans="1:14" x14ac:dyDescent="0.3">
      <c r="A46" s="45"/>
      <c r="C46" s="11"/>
      <c r="E46" s="36"/>
      <c r="F46" s="46"/>
      <c r="G46" s="36"/>
    </row>
    <row r="47" spans="1:14" x14ac:dyDescent="0.3">
      <c r="A47" s="45"/>
      <c r="C47" s="11"/>
      <c r="E47" s="36"/>
      <c r="F47" s="47"/>
      <c r="G47" s="36"/>
    </row>
    <row r="48" spans="1:14" x14ac:dyDescent="0.3">
      <c r="A48" s="38"/>
      <c r="C48" s="11"/>
      <c r="E48" s="36"/>
      <c r="F48" s="46"/>
      <c r="G48" s="36"/>
    </row>
    <row r="49" spans="1:7" x14ac:dyDescent="0.3">
      <c r="A49" s="38"/>
      <c r="C49" s="11"/>
      <c r="E49" s="36"/>
      <c r="F49" s="46"/>
      <c r="G49" s="36"/>
    </row>
    <row r="50" spans="1:7" x14ac:dyDescent="0.3">
      <c r="A50" s="48"/>
      <c r="C50" s="11"/>
      <c r="E50" s="36"/>
      <c r="F50" s="36"/>
      <c r="G50" s="36"/>
    </row>
    <row r="51" spans="1:7" x14ac:dyDescent="0.3">
      <c r="A51" s="48"/>
      <c r="C51" s="11"/>
      <c r="E51" s="36"/>
      <c r="F51" s="36"/>
      <c r="G51" s="36"/>
    </row>
    <row r="52" spans="1:7" x14ac:dyDescent="0.3">
      <c r="A52" s="48"/>
      <c r="C52" s="11"/>
      <c r="E52" s="36"/>
      <c r="F52" s="36"/>
      <c r="G52" s="36"/>
    </row>
    <row r="53" spans="1:7" x14ac:dyDescent="0.3">
      <c r="A53" s="48"/>
      <c r="C53" s="11"/>
      <c r="E53" s="36"/>
      <c r="F53" s="36"/>
      <c r="G53" s="36"/>
    </row>
    <row r="54" spans="1:7" x14ac:dyDescent="0.3">
      <c r="A54" s="49"/>
      <c r="C54" s="11"/>
      <c r="E54" s="36"/>
      <c r="F54" s="40"/>
      <c r="G54" s="36"/>
    </row>
    <row r="55" spans="1:7" x14ac:dyDescent="0.3">
      <c r="A55" s="48"/>
      <c r="C55" s="11"/>
      <c r="E55" s="36"/>
      <c r="F55" s="36"/>
      <c r="G55" s="36"/>
    </row>
    <row r="56" spans="1:7" x14ac:dyDescent="0.3">
      <c r="A56" s="48"/>
      <c r="C56" s="11"/>
      <c r="E56" s="36"/>
      <c r="F56" s="36"/>
      <c r="G56" s="36"/>
    </row>
    <row r="57" spans="1:7" x14ac:dyDescent="0.3">
      <c r="A57" s="38"/>
      <c r="C57" s="11"/>
      <c r="E57" s="36"/>
      <c r="F57" s="36"/>
      <c r="G57" s="36"/>
    </row>
    <row r="58" spans="1:7" x14ac:dyDescent="0.3">
      <c r="A58" s="38"/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85" spans="3:3" x14ac:dyDescent="0.3">
      <c r="C85" s="11"/>
    </row>
    <row r="86" spans="3:3" x14ac:dyDescent="0.3">
      <c r="C86" s="11"/>
    </row>
    <row r="203" spans="3:3" x14ac:dyDescent="0.3">
      <c r="C203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2:G56 G11:G35">
    <cfRule type="containsText" dxfId="65" priority="138" operator="containsText" text="New Tag Required">
      <formula>NOT(ISERROR(SEARCH("New Tag Required",G11)))</formula>
    </cfRule>
  </conditionalFormatting>
  <conditionalFormatting sqref="D9 D11:D102">
    <cfRule type="containsText" dxfId="64" priority="137" operator="containsText" text="Yes">
      <formula>NOT(ISERROR(SEARCH("Yes",D9)))</formula>
    </cfRule>
  </conditionalFormatting>
  <conditionalFormatting sqref="H42:H102 H203:H424 H11:H35">
    <cfRule type="containsText" dxfId="63" priority="125" operator="containsText" text="New Sign Required">
      <formula>NOT(ISERROR(SEARCH("New Sign Required",H11)))</formula>
    </cfRule>
  </conditionalFormatting>
  <conditionalFormatting sqref="G42:G102 G11:H35">
    <cfRule type="containsText" dxfId="62" priority="124" operator="containsText" text="Action Required">
      <formula>NOT(ISERROR(SEARCH("Action Required",G11)))</formula>
    </cfRule>
  </conditionalFormatting>
  <conditionalFormatting sqref="H42:H102">
    <cfRule type="containsText" dxfId="61" priority="123" operator="containsText" text="Action Required">
      <formula>NOT(ISERROR(SEARCH("Action Required",H42)))</formula>
    </cfRule>
  </conditionalFormatting>
  <conditionalFormatting sqref="G38:G41">
    <cfRule type="containsText" dxfId="60" priority="65" operator="containsText" text="New Tag Required">
      <formula>NOT(ISERROR(SEARCH("New Tag Required",G38)))</formula>
    </cfRule>
  </conditionalFormatting>
  <conditionalFormatting sqref="H38:H41">
    <cfRule type="containsText" dxfId="59" priority="63" operator="containsText" text="New Sign Required">
      <formula>NOT(ISERROR(SEARCH("New Sign Required",H38)))</formula>
    </cfRule>
  </conditionalFormatting>
  <conditionalFormatting sqref="G38:G41">
    <cfRule type="containsText" dxfId="58" priority="62" operator="containsText" text="Action Required">
      <formula>NOT(ISERROR(SEARCH("Action Required",G38)))</formula>
    </cfRule>
  </conditionalFormatting>
  <conditionalFormatting sqref="H38:H41">
    <cfRule type="containsText" dxfId="57" priority="61" operator="containsText" text="Action Required">
      <formula>NOT(ISERROR(SEARCH("Action Required",H38)))</formula>
    </cfRule>
  </conditionalFormatting>
  <conditionalFormatting sqref="D103:D202">
    <cfRule type="containsText" dxfId="56" priority="57" operator="containsText" text="Yes">
      <formula>NOT(ISERROR(SEARCH("Yes",D103)))</formula>
    </cfRule>
  </conditionalFormatting>
  <conditionalFormatting sqref="H103:H202">
    <cfRule type="containsText" dxfId="55" priority="56" operator="containsText" text="New Sign Required">
      <formula>NOT(ISERROR(SEARCH("New Sign Required",H103)))</formula>
    </cfRule>
  </conditionalFormatting>
  <conditionalFormatting sqref="G103:G202">
    <cfRule type="containsText" dxfId="54" priority="55" operator="containsText" text="Action Required">
      <formula>NOT(ISERROR(SEARCH("Action Required",G103)))</formula>
    </cfRule>
  </conditionalFormatting>
  <conditionalFormatting sqref="H103:H202">
    <cfRule type="containsText" dxfId="53" priority="54" operator="containsText" text="Action Required">
      <formula>NOT(ISERROR(SEARCH("Action Required",H103)))</formula>
    </cfRule>
  </conditionalFormatting>
  <conditionalFormatting sqref="D10">
    <cfRule type="containsText" dxfId="52" priority="51" operator="containsText" text="Yes">
      <formula>NOT(ISERROR(SEARCH("Yes",D10)))</formula>
    </cfRule>
  </conditionalFormatting>
  <conditionalFormatting sqref="D8">
    <cfRule type="containsText" dxfId="51" priority="40" operator="containsText" text="Yes">
      <formula>NOT(ISERROR(SEARCH("Yes",D8)))</formula>
    </cfRule>
  </conditionalFormatting>
  <conditionalFormatting sqref="G8">
    <cfRule type="containsText" dxfId="50" priority="39" operator="containsText" text="New Tag Required">
      <formula>NOT(ISERROR(SEARCH("New Tag Required",G8)))</formula>
    </cfRule>
  </conditionalFormatting>
  <conditionalFormatting sqref="H8">
    <cfRule type="containsText" dxfId="49" priority="38" operator="containsText" text="New Sign Required">
      <formula>NOT(ISERROR(SEARCH("New Sign Required",H8)))</formula>
    </cfRule>
  </conditionalFormatting>
  <conditionalFormatting sqref="G8">
    <cfRule type="containsText" dxfId="48" priority="37" operator="containsText" text="Action Required">
      <formula>NOT(ISERROR(SEARCH("Action Required",G8)))</formula>
    </cfRule>
  </conditionalFormatting>
  <conditionalFormatting sqref="H8">
    <cfRule type="containsText" dxfId="47" priority="36" operator="containsText" text="Action Required">
      <formula>NOT(ISERROR(SEARCH("Action Required",H8)))</formula>
    </cfRule>
  </conditionalFormatting>
  <conditionalFormatting sqref="G9">
    <cfRule type="containsText" dxfId="46" priority="35" operator="containsText" text="New Tag Required">
      <formula>NOT(ISERROR(SEARCH("New Tag Required",G9)))</formula>
    </cfRule>
  </conditionalFormatting>
  <conditionalFormatting sqref="H9">
    <cfRule type="containsText" dxfId="45" priority="34" operator="containsText" text="New Sign Required">
      <formula>NOT(ISERROR(SEARCH("New Sign Required",H9)))</formula>
    </cfRule>
  </conditionalFormatting>
  <conditionalFormatting sqref="G9">
    <cfRule type="containsText" dxfId="44" priority="33" operator="containsText" text="Action Required">
      <formula>NOT(ISERROR(SEARCH("Action Required",G9)))</formula>
    </cfRule>
  </conditionalFormatting>
  <conditionalFormatting sqref="H9">
    <cfRule type="containsText" dxfId="43" priority="32" operator="containsText" text="Action Required">
      <formula>NOT(ISERROR(SEARCH("Action Required",H9)))</formula>
    </cfRule>
  </conditionalFormatting>
  <conditionalFormatting sqref="J2:N2">
    <cfRule type="cellIs" dxfId="42" priority="31" operator="notEqual">
      <formula>0</formula>
    </cfRule>
  </conditionalFormatting>
  <conditionalFormatting sqref="J6:J34">
    <cfRule type="cellIs" dxfId="41" priority="30" operator="equal">
      <formula>0</formula>
    </cfRule>
  </conditionalFormatting>
  <conditionalFormatting sqref="M6:M34">
    <cfRule type="cellIs" dxfId="40" priority="29" operator="equal">
      <formula>0</formula>
    </cfRule>
  </conditionalFormatting>
  <conditionalFormatting sqref="J6:J34 M6:M34">
    <cfRule type="cellIs" dxfId="39" priority="26" operator="equal">
      <formula>"In Progress"</formula>
    </cfRule>
    <cfRule type="cellIs" dxfId="38" priority="27" operator="equal">
      <formula>"Log Issues"</formula>
    </cfRule>
    <cfRule type="cellIs" dxfId="37" priority="28" operator="equal">
      <formula>"N/A"</formula>
    </cfRule>
  </conditionalFormatting>
  <conditionalFormatting sqref="K6:L17">
    <cfRule type="expression" dxfId="36" priority="25">
      <formula>$J6="Log Issues"</formula>
    </cfRule>
  </conditionalFormatting>
  <conditionalFormatting sqref="N6:N17">
    <cfRule type="expression" dxfId="35" priority="24">
      <formula>$M6="Log Issues"</formula>
    </cfRule>
  </conditionalFormatting>
  <conditionalFormatting sqref="G10">
    <cfRule type="containsText" dxfId="34" priority="23" operator="containsText" text="New Tag Required">
      <formula>NOT(ISERROR(SEARCH("New Tag Required",G10)))</formula>
    </cfRule>
  </conditionalFormatting>
  <conditionalFormatting sqref="H10">
    <cfRule type="containsText" dxfId="33" priority="22" operator="containsText" text="New Sign Required">
      <formula>NOT(ISERROR(SEARCH("New Sign Required",H10)))</formula>
    </cfRule>
  </conditionalFormatting>
  <conditionalFormatting sqref="G10">
    <cfRule type="containsText" dxfId="32" priority="21" operator="containsText" text="Action Required">
      <formula>NOT(ISERROR(SEARCH("Action Required",G10)))</formula>
    </cfRule>
  </conditionalFormatting>
  <conditionalFormatting sqref="H10">
    <cfRule type="containsText" dxfId="31" priority="20" operator="containsText" text="Action Required">
      <formula>NOT(ISERROR(SEARCH("Action Required",H10)))</formula>
    </cfRule>
  </conditionalFormatting>
  <conditionalFormatting sqref="H1:H5 H8:H1048576">
    <cfRule type="containsText" dxfId="30" priority="18" operator="containsText" text="Remove Old Sign">
      <formula>NOT(ISERROR(SEARCH("Remove Old Sign",H1)))</formula>
    </cfRule>
    <cfRule type="containsText" dxfId="29" priority="19" operator="containsText" text="Move Sign to New Location">
      <formula>NOT(ISERROR(SEARCH("Move Sign to New Location",H1)))</formula>
    </cfRule>
  </conditionalFormatting>
  <conditionalFormatting sqref="G1:G5 G8:G1048576">
    <cfRule type="containsText" dxfId="28" priority="17" operator="containsText" text="Remove Old Tag">
      <formula>NOT(ISERROR(SEARCH("Remove Old Tag",G1)))</formula>
    </cfRule>
  </conditionalFormatting>
  <conditionalFormatting sqref="D6">
    <cfRule type="containsText" dxfId="27" priority="16" operator="containsText" text="Yes">
      <formula>NOT(ISERROR(SEARCH("Yes",D6)))</formula>
    </cfRule>
  </conditionalFormatting>
  <conditionalFormatting sqref="G6">
    <cfRule type="containsText" dxfId="26" priority="15" operator="containsText" text="New Tag Required">
      <formula>NOT(ISERROR(SEARCH("New Tag Required",G6)))</formula>
    </cfRule>
  </conditionalFormatting>
  <conditionalFormatting sqref="H6">
    <cfRule type="containsText" dxfId="25" priority="14" operator="containsText" text="New Sign Required">
      <formula>NOT(ISERROR(SEARCH("New Sign Required",H6)))</formula>
    </cfRule>
  </conditionalFormatting>
  <conditionalFormatting sqref="G6">
    <cfRule type="containsText" dxfId="24" priority="13" operator="containsText" text="Action Required">
      <formula>NOT(ISERROR(SEARCH("Action Required",G6)))</formula>
    </cfRule>
  </conditionalFormatting>
  <conditionalFormatting sqref="H6">
    <cfRule type="containsText" dxfId="23" priority="12" operator="containsText" text="Action Required">
      <formula>NOT(ISERROR(SEARCH("Action Required",H6)))</formula>
    </cfRule>
  </conditionalFormatting>
  <conditionalFormatting sqref="G6">
    <cfRule type="containsText" dxfId="22" priority="11" operator="containsText" text="New Tag Required">
      <formula>NOT(ISERROR(SEARCH("New Tag Required",G6)))</formula>
    </cfRule>
  </conditionalFormatting>
  <conditionalFormatting sqref="D6">
    <cfRule type="containsText" dxfId="21" priority="10" operator="containsText" text="Yes">
      <formula>NOT(ISERROR(SEARCH("Yes",D6)))</formula>
    </cfRule>
  </conditionalFormatting>
  <conditionalFormatting sqref="G6">
    <cfRule type="containsText" dxfId="20" priority="9" operator="containsText" text="Action Required">
      <formula>NOT(ISERROR(SEARCH("Action Required",G6)))</formula>
    </cfRule>
  </conditionalFormatting>
  <conditionalFormatting sqref="D7">
    <cfRule type="containsText" dxfId="19" priority="8" operator="containsText" text="Yes">
      <formula>NOT(ISERROR(SEARCH("Yes",D7)))</formula>
    </cfRule>
  </conditionalFormatting>
  <conditionalFormatting sqref="G7">
    <cfRule type="containsText" dxfId="18" priority="7" operator="containsText" text="New Tag Required">
      <formula>NOT(ISERROR(SEARCH("New Tag Required",G7)))</formula>
    </cfRule>
  </conditionalFormatting>
  <conditionalFormatting sqref="H7">
    <cfRule type="containsText" dxfId="17" priority="6" operator="containsText" text="New Sign Required">
      <formula>NOT(ISERROR(SEARCH("New Sign Required",H7)))</formula>
    </cfRule>
  </conditionalFormatting>
  <conditionalFormatting sqref="G7">
    <cfRule type="containsText" dxfId="16" priority="5" operator="containsText" text="Action Required">
      <formula>NOT(ISERROR(SEARCH("Action Required",G7)))</formula>
    </cfRule>
  </conditionalFormatting>
  <conditionalFormatting sqref="H7">
    <cfRule type="containsText" dxfId="15" priority="4" operator="containsText" text="Action Required">
      <formula>NOT(ISERROR(SEARCH("Action Required",H7)))</formula>
    </cfRule>
  </conditionalFormatting>
  <conditionalFormatting sqref="H6:H7">
    <cfRule type="containsText" dxfId="14" priority="2" operator="containsText" text="Remove Old Sign">
      <formula>NOT(ISERROR(SEARCH("Remove Old Sign",H6)))</formula>
    </cfRule>
    <cfRule type="containsText" dxfId="13" priority="3" operator="containsText" text="Move Sign to New Location">
      <formula>NOT(ISERROR(SEARCH("Move Sign to New Location",H6)))</formula>
    </cfRule>
  </conditionalFormatting>
  <conditionalFormatting sqref="G6:G7">
    <cfRule type="containsText" dxfId="12" priority="1" operator="containsText" text="Remove Old Tag">
      <formula>NOT(ISERROR(SEARCH("Remove Old Tag",G6)))</formula>
    </cfRule>
  </conditionalFormatting>
  <dataValidations count="2">
    <dataValidation type="list" allowBlank="1" showInputMessage="1" showErrorMessage="1" sqref="H203:H407">
      <formula1>DoorSignage</formula1>
    </dataValidation>
    <dataValidation type="list" allowBlank="1" showInputMessage="1" showErrorMessage="1" sqref="D6:D77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Lookup!$D$1:$D$4</xm:f>
          </x14:formula1>
          <xm:sqref>H38:H202 H35</xm:sqref>
        </x14:dataValidation>
        <x14:dataValidation type="list" allowBlank="1" showInputMessage="1" showErrorMessage="1">
          <x14:formula1>
            <xm:f>Lookup!$A$1:$A$4</xm:f>
          </x14:formula1>
          <xm:sqref>G38:G202 G35</xm:sqref>
        </x14:dataValidation>
        <x14:dataValidation type="list" allowBlank="1" showInputMessage="1" showErrorMessage="1">
          <x14:formula1>
            <xm:f>[2]Lookup!#REF!</xm:f>
          </x14:formula1>
          <xm:sqref>O6:O17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>
          <x14:formula1>
            <xm:f>Lookup!$E$1:$E$18</xm:f>
          </x14:formula1>
          <xm:sqref>C8:C202</xm:sqref>
        </x14:dataValidation>
        <x14:dataValidation type="list" allowBlank="1" showInputMessage="1" showErrorMessage="1">
          <x14:formula1>
            <xm:f>Lookup!$A$1:$A$8</xm:f>
          </x14:formula1>
          <xm:sqref>G8:G34</xm:sqref>
        </x14:dataValidation>
        <x14:dataValidation type="list" allowBlank="1" showInputMessage="1" showErrorMessage="1">
          <x14:formula1>
            <xm:f>Lookup!$D$1:$D$10</xm:f>
          </x14:formula1>
          <xm:sqref>H8:H34</xm:sqref>
        </x14:dataValidation>
        <x14:dataValidation type="list" allowBlank="1" showInputMessage="1" showErrorMessage="1">
          <x14:formula1>
            <xm:f>Lookup!$F$1:$F$7</xm:f>
          </x14:formula1>
          <xm:sqref>J6:J34</xm:sqref>
        </x14:dataValidation>
        <x14:dataValidation type="list" allowBlank="1" showInputMessage="1" showErrorMessage="1">
          <x14:formula1>
            <xm:f>Lookup!$F$1:$F$8</xm:f>
          </x14:formula1>
          <xm:sqref>M6:M34</xm:sqref>
        </x14:dataValidation>
        <x14:dataValidation type="list" allowBlank="1" showInputMessage="1" showErrorMessage="1">
          <x14:formula1>
            <xm:f>[1]Lookup!#REF!</xm:f>
          </x14:formula1>
          <xm:sqref>H6:H7</xm:sqref>
        </x14:dataValidation>
        <x14:dataValidation type="list" allowBlank="1" showInputMessage="1" showErrorMessage="1">
          <x14:formula1>
            <xm:f>[1]Lookup!#REF!</xm:f>
          </x14:formula1>
          <xm:sqref>G6:G7</xm:sqref>
        </x14:dataValidation>
        <x14:dataValidation type="list" allowBlank="1" showInputMessage="1">
          <x14:formula1>
            <xm:f>[1]Lookup!#REF!</xm:f>
          </x14:formula1>
          <xm:sqref>C6:C7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B18" sqref="B18"/>
    </sheetView>
  </sheetViews>
  <sheetFormatPr defaultColWidth="9.109375" defaultRowHeight="14.4" x14ac:dyDescent="0.3"/>
  <cols>
    <col min="1" max="1" width="22.44140625" style="63" bestFit="1" customWidth="1"/>
    <col min="2" max="2" width="33.6640625" style="63" bestFit="1" customWidth="1"/>
    <col min="3" max="3" width="24" style="56" customWidth="1"/>
    <col min="4" max="4" width="14.33203125" style="56" bestFit="1" customWidth="1"/>
    <col min="5" max="5" width="13.6640625" style="56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0053</v>
      </c>
      <c r="C1" s="54"/>
      <c r="D1" s="18" t="s">
        <v>10</v>
      </c>
      <c r="E1" s="55">
        <f>'KD Changes'!G1</f>
        <v>41948</v>
      </c>
    </row>
    <row r="2" spans="1:10" ht="15" customHeight="1" x14ac:dyDescent="0.25">
      <c r="A2" s="58" t="s">
        <v>8</v>
      </c>
      <c r="B2" s="59" t="str">
        <f>VLOOKUP(B1,[1]BuildingList!A:B,2,FALSE)</f>
        <v>Slone Research Building</v>
      </c>
      <c r="C2" s="60"/>
      <c r="D2" s="61" t="s">
        <v>12</v>
      </c>
      <c r="E2" s="62" t="str">
        <f>'KD Changes'!G2</f>
        <v>Adam Davidson</v>
      </c>
    </row>
    <row r="5" spans="1:10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" thickTop="1" x14ac:dyDescent="0.3">
      <c r="A6" s="1" t="s">
        <v>74</v>
      </c>
      <c r="B6" s="1" t="s">
        <v>75</v>
      </c>
      <c r="C6" s="56" t="s">
        <v>70</v>
      </c>
      <c r="G6" s="34"/>
      <c r="H6" s="34"/>
      <c r="I6" s="56"/>
      <c r="J6" s="56"/>
    </row>
    <row r="7" spans="1:10" x14ac:dyDescent="0.3">
      <c r="A7" s="1" t="s">
        <v>76</v>
      </c>
      <c r="B7" s="1" t="s">
        <v>87</v>
      </c>
      <c r="C7" s="56" t="s">
        <v>77</v>
      </c>
      <c r="G7" s="34"/>
      <c r="H7" s="34"/>
      <c r="I7" s="56"/>
      <c r="J7" s="56"/>
    </row>
    <row r="8" spans="1:10" ht="15" customHeight="1" x14ac:dyDescent="0.25">
      <c r="A8" s="56" t="s">
        <v>79</v>
      </c>
      <c r="B8" s="56" t="s">
        <v>80</v>
      </c>
      <c r="C8" s="56" t="s">
        <v>77</v>
      </c>
      <c r="D8" s="66">
        <v>10300</v>
      </c>
      <c r="G8" s="34"/>
      <c r="H8" s="34"/>
      <c r="I8" s="56"/>
      <c r="J8" s="56"/>
    </row>
    <row r="9" spans="1:10" ht="15" x14ac:dyDescent="0.25">
      <c r="A9" s="56" t="s">
        <v>81</v>
      </c>
      <c r="B9" s="56" t="s">
        <v>82</v>
      </c>
      <c r="C9" s="56" t="s">
        <v>77</v>
      </c>
      <c r="D9" s="66">
        <v>475</v>
      </c>
      <c r="G9" s="34"/>
      <c r="H9" s="34"/>
      <c r="I9" s="56"/>
      <c r="J9" s="56"/>
    </row>
    <row r="10" spans="1:10" ht="15" x14ac:dyDescent="0.25">
      <c r="A10" s="56" t="s">
        <v>83</v>
      </c>
      <c r="B10" s="56" t="s">
        <v>84</v>
      </c>
      <c r="C10" s="56" t="s">
        <v>77</v>
      </c>
      <c r="D10" s="66">
        <v>75</v>
      </c>
      <c r="F10" s="65"/>
      <c r="G10" s="34"/>
      <c r="H10" s="34"/>
    </row>
    <row r="11" spans="1:10" ht="15" x14ac:dyDescent="0.25">
      <c r="A11" s="56" t="s">
        <v>85</v>
      </c>
      <c r="B11" s="56" t="s">
        <v>86</v>
      </c>
      <c r="C11" s="56" t="s">
        <v>77</v>
      </c>
      <c r="D11" s="66">
        <v>30</v>
      </c>
      <c r="F11" s="65"/>
      <c r="G11" s="34"/>
      <c r="H11" s="34"/>
    </row>
    <row r="12" spans="1:10" ht="15" x14ac:dyDescent="0.25">
      <c r="A12" s="56"/>
      <c r="B12" s="56"/>
      <c r="F12" s="65"/>
      <c r="G12" s="34"/>
      <c r="H12" s="34"/>
    </row>
    <row r="13" spans="1:10" ht="15" x14ac:dyDescent="0.25">
      <c r="A13" s="56"/>
      <c r="B13" s="56"/>
      <c r="F13" s="65"/>
      <c r="G13" s="34"/>
      <c r="H13" s="34"/>
    </row>
    <row r="14" spans="1:10" ht="15" x14ac:dyDescent="0.25">
      <c r="A14" s="56"/>
      <c r="B14" s="56"/>
      <c r="F14" s="65"/>
      <c r="G14" s="34"/>
      <c r="H14" s="34"/>
    </row>
    <row r="15" spans="1:10" ht="15" x14ac:dyDescent="0.25">
      <c r="A15" s="56"/>
      <c r="B15" s="56"/>
      <c r="F15" s="65"/>
      <c r="G15" s="34"/>
      <c r="H15" s="34"/>
    </row>
    <row r="16" spans="1:10" ht="15" x14ac:dyDescent="0.25">
      <c r="A16" s="56"/>
      <c r="B16" s="56"/>
      <c r="F16" s="65"/>
      <c r="G16" s="34"/>
      <c r="H16" s="34"/>
    </row>
    <row r="17" spans="1:8" ht="15" x14ac:dyDescent="0.25">
      <c r="A17" s="56"/>
      <c r="B17" s="56"/>
      <c r="F17" s="65"/>
      <c r="G17" s="34"/>
      <c r="H17" s="34"/>
    </row>
    <row r="18" spans="1:8" ht="15" x14ac:dyDescent="0.25">
      <c r="A18" s="56"/>
      <c r="B18" s="56"/>
      <c r="F18" s="65"/>
      <c r="G18" s="34"/>
      <c r="H18" s="34"/>
    </row>
    <row r="19" spans="1:8" ht="15" x14ac:dyDescent="0.25">
      <c r="A19" s="56"/>
      <c r="B19" s="56"/>
      <c r="F19" s="65"/>
      <c r="G19" s="34"/>
      <c r="H19" s="34"/>
    </row>
    <row r="20" spans="1:8" ht="15" x14ac:dyDescent="0.25">
      <c r="A20" s="56"/>
      <c r="B20" s="56"/>
      <c r="F20" s="65"/>
      <c r="G20" s="34"/>
      <c r="H20" s="34"/>
    </row>
    <row r="21" spans="1:8" ht="15" x14ac:dyDescent="0.25">
      <c r="A21" s="56"/>
      <c r="B21" s="56"/>
      <c r="F21" s="66"/>
      <c r="G21" s="34"/>
      <c r="H21" s="34"/>
    </row>
    <row r="22" spans="1:8" ht="15" x14ac:dyDescent="0.25">
      <c r="A22" s="56"/>
      <c r="B22" s="56"/>
      <c r="F22" s="65"/>
      <c r="G22" s="34"/>
      <c r="H22" s="34"/>
    </row>
    <row r="23" spans="1:8" ht="15" x14ac:dyDescent="0.25">
      <c r="A23" s="56"/>
      <c r="B23" s="56"/>
      <c r="F23" s="65"/>
      <c r="G23" s="34"/>
      <c r="H23" s="34"/>
    </row>
    <row r="24" spans="1:8" x14ac:dyDescent="0.3">
      <c r="A24" s="56"/>
      <c r="B24" s="56"/>
      <c r="F24" s="65"/>
      <c r="G24" s="34"/>
      <c r="H24" s="34"/>
    </row>
    <row r="25" spans="1:8" x14ac:dyDescent="0.3">
      <c r="A25" s="56"/>
      <c r="B25" s="56"/>
      <c r="F25" s="65"/>
      <c r="G25" s="34"/>
      <c r="H25" s="34"/>
    </row>
    <row r="26" spans="1:8" x14ac:dyDescent="0.3">
      <c r="A26" s="56"/>
      <c r="B26" s="56"/>
      <c r="F26" s="65"/>
      <c r="G26" s="34"/>
      <c r="H26" s="34"/>
    </row>
    <row r="27" spans="1:8" x14ac:dyDescent="0.3">
      <c r="A27" s="56"/>
      <c r="B27" s="56"/>
      <c r="F27" s="65"/>
      <c r="G27" s="34"/>
      <c r="H27" s="34"/>
    </row>
    <row r="28" spans="1:8" x14ac:dyDescent="0.3">
      <c r="A28" s="56"/>
      <c r="B28" s="56"/>
      <c r="F28" s="65"/>
      <c r="G28" s="34"/>
      <c r="H28" s="34"/>
    </row>
    <row r="29" spans="1:8" x14ac:dyDescent="0.3">
      <c r="A29" s="56"/>
      <c r="B29" s="56"/>
      <c r="F29" s="65"/>
      <c r="G29" s="34"/>
      <c r="H29" s="34"/>
    </row>
    <row r="30" spans="1:8" x14ac:dyDescent="0.3">
      <c r="A30" s="56"/>
      <c r="B30" s="56"/>
      <c r="F30" s="65"/>
      <c r="G30" s="34"/>
      <c r="H30" s="34"/>
    </row>
    <row r="31" spans="1:8" x14ac:dyDescent="0.3">
      <c r="A31" s="64"/>
      <c r="E31" s="65"/>
      <c r="F31" s="65"/>
      <c r="G31" s="34"/>
      <c r="H31" s="34"/>
    </row>
    <row r="32" spans="1:8" ht="15" x14ac:dyDescent="0.25">
      <c r="A32" s="64"/>
      <c r="E32" s="65"/>
      <c r="F32" s="65"/>
      <c r="G32" s="34"/>
      <c r="H32" s="34"/>
    </row>
    <row r="33" spans="1:8" ht="15" x14ac:dyDescent="0.25">
      <c r="A33" s="64"/>
      <c r="E33" s="65"/>
      <c r="F33" s="65"/>
      <c r="G33" s="34"/>
      <c r="H33" s="34"/>
    </row>
    <row r="34" spans="1:8" ht="15" x14ac:dyDescent="0.25">
      <c r="A34" s="64"/>
      <c r="E34" s="65"/>
      <c r="F34" s="65"/>
      <c r="G34" s="34"/>
      <c r="H34" s="34"/>
    </row>
    <row r="35" spans="1:8" ht="15" x14ac:dyDescent="0.25">
      <c r="A35" s="64"/>
      <c r="E35" s="65"/>
      <c r="F35" s="65"/>
      <c r="G35" s="34"/>
      <c r="H35" s="34"/>
    </row>
    <row r="36" spans="1:8" ht="15" x14ac:dyDescent="0.25">
      <c r="A36" s="64"/>
      <c r="E36" s="65"/>
      <c r="F36" s="65"/>
      <c r="G36" s="34"/>
      <c r="H36" s="34"/>
    </row>
    <row r="37" spans="1:8" ht="15" x14ac:dyDescent="0.25">
      <c r="A37" s="64"/>
      <c r="E37" s="65"/>
      <c r="F37" s="65"/>
      <c r="G37" s="34"/>
      <c r="H37" s="34"/>
    </row>
    <row r="38" spans="1:8" ht="15" x14ac:dyDescent="0.25">
      <c r="A38" s="64"/>
      <c r="E38" s="65"/>
      <c r="F38" s="65"/>
      <c r="G38" s="34"/>
      <c r="H38" s="34"/>
    </row>
    <row r="39" spans="1:8" ht="15" x14ac:dyDescent="0.25">
      <c r="A39" s="64"/>
      <c r="E39" s="65"/>
      <c r="F39" s="65"/>
      <c r="G39" s="65"/>
    </row>
    <row r="40" spans="1:8" ht="15" x14ac:dyDescent="0.25">
      <c r="A40" s="64"/>
      <c r="E40" s="65"/>
      <c r="F40" s="65"/>
      <c r="G40" s="65"/>
    </row>
    <row r="41" spans="1:8" ht="15" x14ac:dyDescent="0.25">
      <c r="A41" s="67"/>
      <c r="E41" s="65"/>
      <c r="F41" s="68"/>
      <c r="G41" s="65"/>
    </row>
    <row r="42" spans="1:8" ht="15" x14ac:dyDescent="0.25">
      <c r="A42" s="67"/>
      <c r="E42" s="65"/>
      <c r="F42" s="68"/>
      <c r="G42" s="65"/>
    </row>
    <row r="43" spans="1:8" ht="15" x14ac:dyDescent="0.25">
      <c r="A43" s="67"/>
      <c r="E43" s="65"/>
      <c r="F43" s="69"/>
      <c r="G43" s="65"/>
    </row>
    <row r="44" spans="1:8" ht="15" x14ac:dyDescent="0.25">
      <c r="A44" s="64"/>
      <c r="E44" s="65"/>
      <c r="F44" s="68"/>
      <c r="G44" s="65"/>
    </row>
    <row r="45" spans="1:8" ht="15" x14ac:dyDescent="0.25">
      <c r="A45" s="64"/>
      <c r="E45" s="65"/>
      <c r="F45" s="68"/>
      <c r="G45" s="65"/>
    </row>
    <row r="46" spans="1:8" x14ac:dyDescent="0.3">
      <c r="A46" s="70"/>
      <c r="E46" s="65"/>
      <c r="F46" s="65"/>
      <c r="G46" s="65"/>
    </row>
    <row r="47" spans="1:8" x14ac:dyDescent="0.3">
      <c r="A47" s="70"/>
      <c r="E47" s="65"/>
      <c r="F47" s="65"/>
      <c r="G47" s="65"/>
    </row>
    <row r="48" spans="1:8" x14ac:dyDescent="0.3">
      <c r="A48" s="70"/>
      <c r="E48" s="65"/>
      <c r="F48" s="65"/>
      <c r="G48" s="65"/>
    </row>
    <row r="49" spans="1:7" x14ac:dyDescent="0.3">
      <c r="A49" s="70"/>
      <c r="E49" s="65"/>
      <c r="F49" s="65"/>
      <c r="G49" s="65"/>
    </row>
    <row r="50" spans="1:7" x14ac:dyDescent="0.3">
      <c r="A50" s="70"/>
      <c r="C50" s="57"/>
      <c r="E50" s="65"/>
      <c r="F50" s="66"/>
      <c r="G50" s="65"/>
    </row>
    <row r="51" spans="1:7" x14ac:dyDescent="0.3">
      <c r="A51" s="70"/>
      <c r="C51" s="57"/>
      <c r="E51" s="65"/>
      <c r="F51" s="65"/>
      <c r="G51" s="65"/>
    </row>
    <row r="52" spans="1:7" x14ac:dyDescent="0.3">
      <c r="A52" s="70"/>
      <c r="C52" s="57"/>
      <c r="E52" s="65"/>
      <c r="F52" s="65"/>
      <c r="G52" s="65"/>
    </row>
    <row r="53" spans="1:7" x14ac:dyDescent="0.3">
      <c r="A53" s="64"/>
      <c r="C53" s="57"/>
      <c r="E53" s="65"/>
      <c r="F53" s="65"/>
      <c r="G53" s="65"/>
    </row>
    <row r="54" spans="1:7" x14ac:dyDescent="0.3">
      <c r="A54" s="64"/>
      <c r="C54" s="57"/>
    </row>
    <row r="55" spans="1:7" x14ac:dyDescent="0.3">
      <c r="C55" s="57"/>
    </row>
    <row r="56" spans="1:7" x14ac:dyDescent="0.3">
      <c r="C56" s="57"/>
    </row>
    <row r="57" spans="1:7" x14ac:dyDescent="0.3">
      <c r="C57" s="57"/>
    </row>
    <row r="58" spans="1:7" x14ac:dyDescent="0.3">
      <c r="C58" s="57"/>
    </row>
    <row r="59" spans="1:7" x14ac:dyDescent="0.3">
      <c r="C59" s="57"/>
    </row>
    <row r="60" spans="1:7" x14ac:dyDescent="0.3">
      <c r="C60" s="57"/>
    </row>
    <row r="61" spans="1:7" x14ac:dyDescent="0.3">
      <c r="C61" s="57"/>
    </row>
    <row r="62" spans="1:7" x14ac:dyDescent="0.3">
      <c r="C62" s="57"/>
    </row>
    <row r="63" spans="1:7" x14ac:dyDescent="0.3">
      <c r="C63" s="57"/>
    </row>
    <row r="64" spans="1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74" spans="3:3" x14ac:dyDescent="0.3">
      <c r="C74" s="57"/>
    </row>
    <row r="75" spans="3:3" x14ac:dyDescent="0.3">
      <c r="C75" s="57"/>
    </row>
    <row r="76" spans="3:3" x14ac:dyDescent="0.3">
      <c r="C76" s="57"/>
    </row>
    <row r="77" spans="3:3" x14ac:dyDescent="0.3">
      <c r="C77" s="57"/>
    </row>
    <row r="78" spans="3:3" x14ac:dyDescent="0.3">
      <c r="C78" s="57"/>
    </row>
    <row r="79" spans="3:3" x14ac:dyDescent="0.3">
      <c r="C79" s="57"/>
    </row>
    <row r="80" spans="3:3" x14ac:dyDescent="0.3">
      <c r="C80" s="57"/>
    </row>
    <row r="81" spans="3:3" x14ac:dyDescent="0.3">
      <c r="C81" s="57"/>
    </row>
    <row r="82" spans="3:3" x14ac:dyDescent="0.3">
      <c r="C82" s="57"/>
    </row>
    <row r="199" spans="3:3" x14ac:dyDescent="0.3">
      <c r="C199" s="56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1" t="s">
        <v>50</v>
      </c>
    </row>
    <row r="10" spans="1:7" s="1" customFormat="1" x14ac:dyDescent="0.3">
      <c r="E10" s="51" t="s">
        <v>33</v>
      </c>
    </row>
    <row r="11" spans="1:7" x14ac:dyDescent="0.3">
      <c r="E11" s="51" t="s">
        <v>20</v>
      </c>
    </row>
    <row r="12" spans="1:7" x14ac:dyDescent="0.3">
      <c r="E12" s="51" t="s">
        <v>24</v>
      </c>
    </row>
    <row r="13" spans="1:7" x14ac:dyDescent="0.3">
      <c r="E13" s="51" t="s">
        <v>53</v>
      </c>
    </row>
    <row r="14" spans="1:7" x14ac:dyDescent="0.3">
      <c r="E14" s="51" t="s">
        <v>51</v>
      </c>
    </row>
    <row r="15" spans="1:7" x14ac:dyDescent="0.3">
      <c r="E15" s="51" t="s">
        <v>22</v>
      </c>
    </row>
    <row r="16" spans="1:7" x14ac:dyDescent="0.3">
      <c r="E16" s="51" t="s">
        <v>26</v>
      </c>
    </row>
    <row r="17" spans="1:7" x14ac:dyDescent="0.3">
      <c r="E17" s="51" t="s">
        <v>23</v>
      </c>
    </row>
    <row r="18" spans="1:7" x14ac:dyDescent="0.3">
      <c r="E18" s="51" t="s">
        <v>25</v>
      </c>
    </row>
    <row r="19" spans="1:7" x14ac:dyDescent="0.3">
      <c r="E19" s="7"/>
    </row>
    <row r="20" spans="1:7" x14ac:dyDescent="0.3">
      <c r="A20" s="50"/>
      <c r="B20" s="50"/>
      <c r="C20" s="50"/>
      <c r="D20" s="50"/>
      <c r="F20" s="50"/>
      <c r="G20" s="50"/>
    </row>
    <row r="21" spans="1:7" x14ac:dyDescent="0.3">
      <c r="A21" s="50"/>
      <c r="B21" s="50"/>
      <c r="C21" s="50"/>
      <c r="D21" s="50"/>
      <c r="F21" s="50"/>
      <c r="G21" s="50"/>
    </row>
    <row r="22" spans="1:7" x14ac:dyDescent="0.3">
      <c r="A22" s="50"/>
      <c r="B22" s="50"/>
      <c r="C22" s="50"/>
      <c r="D22" s="50"/>
      <c r="F22" s="50"/>
      <c r="G22" s="50"/>
    </row>
    <row r="23" spans="1:7" x14ac:dyDescent="0.3">
      <c r="A23" s="50"/>
      <c r="B23" s="50"/>
      <c r="C23" s="50"/>
      <c r="D23" s="50"/>
      <c r="F23" s="50"/>
      <c r="G23" s="50"/>
    </row>
    <row r="24" spans="1:7" x14ac:dyDescent="0.3">
      <c r="A24" s="50"/>
      <c r="B24" s="50"/>
      <c r="C24" s="50"/>
      <c r="D24" s="50"/>
      <c r="F24" s="50"/>
      <c r="G24" s="50"/>
    </row>
    <row r="25" spans="1:7" x14ac:dyDescent="0.3">
      <c r="A25" s="50"/>
      <c r="B25" s="50"/>
      <c r="C25" s="50"/>
      <c r="D25" s="50"/>
      <c r="F25" s="50"/>
      <c r="G25" s="50"/>
    </row>
    <row r="26" spans="1:7" x14ac:dyDescent="0.3">
      <c r="A26" s="50"/>
      <c r="B26" s="50"/>
      <c r="C26" s="50"/>
      <c r="D26" s="50"/>
      <c r="F26" s="50"/>
      <c r="G26" s="50"/>
    </row>
    <row r="27" spans="1:7" x14ac:dyDescent="0.3">
      <c r="A27" s="50"/>
      <c r="B27" s="50"/>
      <c r="C27" s="50"/>
      <c r="D27" s="50"/>
      <c r="F27" s="50"/>
      <c r="G27" s="50"/>
    </row>
    <row r="28" spans="1:7" x14ac:dyDescent="0.3">
      <c r="A28" s="50"/>
      <c r="B28" s="50"/>
      <c r="C28" s="50"/>
      <c r="D28" s="50"/>
      <c r="F28" s="50"/>
      <c r="G28" s="50"/>
    </row>
    <row r="29" spans="1:7" x14ac:dyDescent="0.3">
      <c r="A29" s="50"/>
      <c r="B29" s="50"/>
      <c r="C29" s="50"/>
      <c r="D29" s="50"/>
      <c r="F29" s="50"/>
      <c r="G29" s="50"/>
    </row>
    <row r="30" spans="1:7" x14ac:dyDescent="0.3">
      <c r="A30" s="50"/>
      <c r="B30" s="50"/>
      <c r="C30" s="50"/>
      <c r="D30" s="50"/>
      <c r="F30" s="50"/>
      <c r="G30" s="50"/>
    </row>
    <row r="31" spans="1:7" ht="15" x14ac:dyDescent="0.25">
      <c r="A31" s="50"/>
      <c r="B31" s="50"/>
      <c r="C31" s="50"/>
      <c r="D31" s="50"/>
      <c r="F31" s="50"/>
      <c r="G31" s="50"/>
    </row>
    <row r="32" spans="1:7" ht="15" x14ac:dyDescent="0.25">
      <c r="A32" s="50"/>
      <c r="B32" s="50"/>
      <c r="C32" s="50"/>
      <c r="D32" s="50"/>
      <c r="F32" s="50"/>
      <c r="G32" s="50"/>
    </row>
    <row r="33" spans="1:7" ht="15" x14ac:dyDescent="0.25">
      <c r="A33" s="50"/>
      <c r="B33" s="50"/>
      <c r="C33" s="50"/>
      <c r="D33" s="50"/>
      <c r="F33" s="50"/>
      <c r="G33" s="50"/>
    </row>
    <row r="34" spans="1:7" ht="15" x14ac:dyDescent="0.25">
      <c r="A34" s="50"/>
      <c r="B34" s="50"/>
      <c r="C34" s="50"/>
      <c r="D34" s="50"/>
      <c r="F34" s="50"/>
      <c r="G34" s="50"/>
    </row>
    <row r="35" spans="1:7" ht="15" x14ac:dyDescent="0.25">
      <c r="A35" s="50"/>
      <c r="B35" s="50"/>
      <c r="C35" s="50"/>
      <c r="D35" s="50"/>
      <c r="F35" s="50"/>
      <c r="G35" s="50"/>
    </row>
    <row r="36" spans="1:7" ht="15" x14ac:dyDescent="0.25">
      <c r="A36" s="50"/>
      <c r="B36" s="50"/>
      <c r="C36" s="50"/>
      <c r="D36" s="50"/>
      <c r="F36" s="50"/>
      <c r="G36" s="50"/>
    </row>
    <row r="37" spans="1:7" ht="15" x14ac:dyDescent="0.25">
      <c r="A37" s="50"/>
      <c r="B37" s="50"/>
      <c r="C37" s="50"/>
      <c r="D37" s="50"/>
      <c r="F37" s="50"/>
      <c r="G37" s="50"/>
    </row>
    <row r="38" spans="1:7" ht="15" x14ac:dyDescent="0.25">
      <c r="A38" s="50"/>
      <c r="B38" s="50"/>
      <c r="C38" s="50"/>
      <c r="D38" s="50"/>
      <c r="F38" s="50"/>
      <c r="G38" s="50"/>
    </row>
    <row r="39" spans="1:7" ht="15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" sqref="B1:B1048576"/>
    </sheetView>
  </sheetViews>
  <sheetFormatPr defaultRowHeight="14.4" x14ac:dyDescent="0.3"/>
  <cols>
    <col min="1" max="1" width="10.5546875" bestFit="1" customWidth="1"/>
    <col min="2" max="2" width="61.33203125" style="1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x14ac:dyDescent="0.3">
      <c r="A44" s="2" t="str">
        <f>([3]UKBuilding_List!A44)</f>
        <v>0050</v>
      </c>
      <c r="B44" s="3" t="str">
        <f>([3]UKBuilding_List!C44)</f>
        <v>Erikson Hall</v>
      </c>
    </row>
    <row r="45" spans="1:2" x14ac:dyDescent="0.3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3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3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3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3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3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3">
      <c r="A51" s="2" t="str">
        <f>([3]UKBuilding_List!A51)</f>
        <v>0057</v>
      </c>
      <c r="B51" s="3" t="str">
        <f>([3]UKBuilding_List!C51)</f>
        <v>Kinkead Hall</v>
      </c>
    </row>
    <row r="52" spans="1:2" x14ac:dyDescent="0.3">
      <c r="A52" s="2" t="str">
        <f>([3]UKBuilding_List!A52)</f>
        <v>0058</v>
      </c>
      <c r="B52" s="3" t="str">
        <f>([3]UKBuilding_List!C52)</f>
        <v>Bradley Hall</v>
      </c>
    </row>
    <row r="53" spans="1:2" x14ac:dyDescent="0.3">
      <c r="A53" s="2" t="str">
        <f>([3]UKBuilding_List!A53)</f>
        <v>0059</v>
      </c>
      <c r="B53" s="3" t="str">
        <f>([3]UKBuilding_List!C53)</f>
        <v>Bowman Hall</v>
      </c>
    </row>
    <row r="54" spans="1:2" x14ac:dyDescent="0.3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3">
      <c r="A55" s="2" t="str">
        <f>([3]UKBuilding_List!A55)</f>
        <v>0064</v>
      </c>
      <c r="B55" s="3" t="str">
        <f>([3]UKBuilding_List!C55)</f>
        <v>Scovell Hall</v>
      </c>
    </row>
    <row r="56" spans="1:2" x14ac:dyDescent="0.3">
      <c r="A56" s="2" t="str">
        <f>([3]UKBuilding_List!A56)</f>
        <v>0065</v>
      </c>
      <c r="B56" s="3" t="str">
        <f>([3]UKBuilding_List!C56)</f>
        <v>Small Animal Lab</v>
      </c>
    </row>
    <row r="57" spans="1:2" x14ac:dyDescent="0.3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3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3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3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3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3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3">
      <c r="A63" s="2" t="str">
        <f>([3]UKBuilding_List!A63)</f>
        <v>0075</v>
      </c>
      <c r="B63" s="3" t="str">
        <f>([3]UKBuilding_List!C63)</f>
        <v>Kelley Hall</v>
      </c>
    </row>
    <row r="64" spans="1:2" x14ac:dyDescent="0.3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3">
      <c r="A65" s="2" t="str">
        <f>([3]UKBuilding_List!A65)</f>
        <v>0077</v>
      </c>
      <c r="B65" s="3" t="str">
        <f>([3]UKBuilding_List!C65)</f>
        <v>653 Maxwelton Ct</v>
      </c>
    </row>
    <row r="66" spans="1:2" x14ac:dyDescent="0.3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3">
      <c r="A67" s="2" t="str">
        <f>([3]UKBuilding_List!A67)</f>
        <v>0079</v>
      </c>
      <c r="B67" s="3" t="str">
        <f>([3]UKBuilding_List!C67)</f>
        <v>Central Hall II</v>
      </c>
    </row>
    <row r="68" spans="1:2" x14ac:dyDescent="0.3">
      <c r="A68" s="2" t="str">
        <f>([3]UKBuilding_List!A68)</f>
        <v>0080</v>
      </c>
      <c r="B68" s="3" t="str">
        <f>([3]UKBuilding_List!C68)</f>
        <v>Central Hall I</v>
      </c>
    </row>
    <row r="69" spans="1:2" x14ac:dyDescent="0.3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3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3">
      <c r="A71" s="2" t="str">
        <f>([3]UKBuilding_List!A71)</f>
        <v>0083</v>
      </c>
      <c r="B71" s="3" t="str">
        <f>([3]UKBuilding_List!C71)</f>
        <v>453 Columbia</v>
      </c>
    </row>
    <row r="72" spans="1:2" x14ac:dyDescent="0.3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3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3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3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3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3">
      <c r="A77" s="2" t="str">
        <f>([3]UKBuilding_List!A77)</f>
        <v>0089</v>
      </c>
      <c r="B77" s="3" t="str">
        <f>([3]UKBuilding_List!C77)</f>
        <v>Cooling Plant #1</v>
      </c>
    </row>
    <row r="78" spans="1:2" x14ac:dyDescent="0.3">
      <c r="A78" s="2" t="str">
        <f>([3]UKBuilding_List!A78)</f>
        <v>0090</v>
      </c>
      <c r="B78" s="3" t="str">
        <f>([3]UKBuilding_List!C78)</f>
        <v>University Lofts</v>
      </c>
    </row>
    <row r="79" spans="1:2" x14ac:dyDescent="0.3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3">
      <c r="A80" s="2" t="str">
        <f>([3]UKBuilding_List!A80)</f>
        <v>0092</v>
      </c>
      <c r="B80" s="3" t="str">
        <f>([3]UKBuilding_List!C80)</f>
        <v>Seed House</v>
      </c>
    </row>
    <row r="81" spans="1:2" x14ac:dyDescent="0.3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3">
      <c r="A82" s="2" t="str">
        <f>([3]UKBuilding_List!A82)</f>
        <v>0094</v>
      </c>
      <c r="B82" s="3" t="str">
        <f>([3]UKBuilding_List!C82)</f>
        <v>Cooper House</v>
      </c>
    </row>
    <row r="83" spans="1:2" x14ac:dyDescent="0.3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3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3">
      <c r="A85" s="2" t="str">
        <f>([3]UKBuilding_List!A85)</f>
        <v>0097</v>
      </c>
      <c r="B85" s="3" t="str">
        <f>([3]UKBuilding_List!C85)</f>
        <v>E. S. Good Barn</v>
      </c>
    </row>
    <row r="86" spans="1:2" x14ac:dyDescent="0.3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3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3">
      <c r="A88" s="2" t="str">
        <f>([3]UKBuilding_List!A88)</f>
        <v>0100</v>
      </c>
      <c r="B88" s="3" t="str">
        <f>([3]UKBuilding_List!C88)</f>
        <v>Haggin Hall</v>
      </c>
    </row>
    <row r="89" spans="1:2" x14ac:dyDescent="0.3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3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3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3">
      <c r="A92" s="2" t="str">
        <f>([3]UKBuilding_List!A92)</f>
        <v>0104</v>
      </c>
      <c r="B92" s="3" t="str">
        <f>([3]UKBuilding_List!C92)</f>
        <v>Woodland Glen I</v>
      </c>
    </row>
    <row r="93" spans="1:2" x14ac:dyDescent="0.3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3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3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3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3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3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3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3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3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3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3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3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3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3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3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3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3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3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3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3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3">
      <c r="A113" s="2" t="str">
        <f>([3]UKBuilding_List!A113)</f>
        <v>0139</v>
      </c>
      <c r="B113" s="3" t="str">
        <f>([3]UKBuilding_List!C113)</f>
        <v>The 90</v>
      </c>
    </row>
    <row r="114" spans="1:2" x14ac:dyDescent="0.3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3">
      <c r="A115" s="2" t="str">
        <f>([3]UKBuilding_List!A115)</f>
        <v>0143</v>
      </c>
      <c r="B115" s="3" t="str">
        <f>([3]UKBuilding_List!C115)</f>
        <v>Blanding II</v>
      </c>
    </row>
    <row r="116" spans="1:2" x14ac:dyDescent="0.3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3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3">
      <c r="A118" s="2" t="str">
        <f>([3]UKBuilding_List!A118)</f>
        <v>0146</v>
      </c>
      <c r="B118" s="3" t="str">
        <f>([3]UKBuilding_List!C118)</f>
        <v>Blanding IV</v>
      </c>
    </row>
    <row r="119" spans="1:2" x14ac:dyDescent="0.3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3">
      <c r="A120" s="2" t="str">
        <f>([3]UKBuilding_List!A120)</f>
        <v>0148</v>
      </c>
      <c r="B120" s="3" t="str">
        <f>([3]UKBuilding_List!C120)</f>
        <v>Kirwan IV</v>
      </c>
    </row>
    <row r="121" spans="1:2" x14ac:dyDescent="0.3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3">
      <c r="A122" s="2" t="str">
        <f>([3]UKBuilding_List!A122)</f>
        <v>0150</v>
      </c>
      <c r="B122" s="3" t="str">
        <f>([3]UKBuilding_List!C122)</f>
        <v>Kirwan III</v>
      </c>
    </row>
    <row r="123" spans="1:2" x14ac:dyDescent="0.3">
      <c r="A123" s="2" t="str">
        <f>([3]UKBuilding_List!A123)</f>
        <v>0151</v>
      </c>
      <c r="B123" s="3" t="str">
        <f>([3]UKBuilding_List!C123)</f>
        <v>Kirwan II</v>
      </c>
    </row>
    <row r="124" spans="1:2" x14ac:dyDescent="0.3">
      <c r="A124" s="2" t="str">
        <f>([3]UKBuilding_List!A124)</f>
        <v>0152</v>
      </c>
      <c r="B124" s="3" t="str">
        <f>([3]UKBuilding_List!C124)</f>
        <v>Kirwan I</v>
      </c>
    </row>
    <row r="125" spans="1:2" x14ac:dyDescent="0.3">
      <c r="A125" s="2" t="str">
        <f>([3]UKBuilding_List!A125)</f>
        <v>0153</v>
      </c>
      <c r="B125" s="3" t="str">
        <f>([3]UKBuilding_List!C125)</f>
        <v>Blanding I</v>
      </c>
    </row>
    <row r="126" spans="1:2" x14ac:dyDescent="0.3">
      <c r="A126" s="2" t="str">
        <f>([3]UKBuilding_List!A126)</f>
        <v>0154</v>
      </c>
      <c r="B126" s="3" t="str">
        <f>([3]UKBuilding_List!C126)</f>
        <v>Head House</v>
      </c>
    </row>
    <row r="127" spans="1:2" x14ac:dyDescent="0.3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3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3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3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3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3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3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3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3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3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3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3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3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3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3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3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3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3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3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3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3">
      <c r="A148" s="2" t="str">
        <f>([3]UKBuilding_List!A148)</f>
        <v>0180</v>
      </c>
      <c r="B148" s="3" t="str">
        <f>([3]UKBuilding_List!C148)</f>
        <v>113 State St</v>
      </c>
    </row>
    <row r="149" spans="1:2" x14ac:dyDescent="0.3">
      <c r="A149" s="2" t="str">
        <f>([3]UKBuilding_List!A149)</f>
        <v>0181</v>
      </c>
      <c r="B149" s="3" t="str">
        <f>([3]UKBuilding_List!C149)</f>
        <v>Woodland Glen III</v>
      </c>
    </row>
    <row r="150" spans="1:2" x14ac:dyDescent="0.3">
      <c r="A150" s="2" t="str">
        <f>([3]UKBuilding_List!A150)</f>
        <v>0182</v>
      </c>
      <c r="B150" s="3" t="str">
        <f>([3]UKBuilding_List!C150)</f>
        <v>Isolation Barn Incinerator</v>
      </c>
    </row>
    <row r="151" spans="1:2" x14ac:dyDescent="0.3">
      <c r="A151" s="2" t="str">
        <f>([3]UKBuilding_List!A151)</f>
        <v>0183</v>
      </c>
      <c r="B151" s="3" t="str">
        <f>([3]UKBuilding_List!C151)</f>
        <v>Isolation Barn</v>
      </c>
    </row>
    <row r="152" spans="1:2" x14ac:dyDescent="0.3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x14ac:dyDescent="0.3">
      <c r="A153" s="2" t="str">
        <f>([3]UKBuilding_List!A153)</f>
        <v>0185</v>
      </c>
      <c r="B153" s="3" t="str">
        <f>([3]UKBuilding_List!C153)</f>
        <v>Garage by Motor Pool Residence</v>
      </c>
    </row>
    <row r="154" spans="1:2" x14ac:dyDescent="0.3">
      <c r="A154" s="2" t="str">
        <f>([3]UKBuilding_List!A154)</f>
        <v>0186</v>
      </c>
      <c r="B154" s="3" t="str">
        <f>([3]UKBuilding_List!C154)</f>
        <v>Woodland Glen IV</v>
      </c>
    </row>
    <row r="155" spans="1:2" x14ac:dyDescent="0.3">
      <c r="A155" s="2" t="str">
        <f>([3]UKBuilding_List!A155)</f>
        <v>0187</v>
      </c>
      <c r="B155" s="3" t="str">
        <f>([3]UKBuilding_List!C155)</f>
        <v>Bus Shelter #5</v>
      </c>
    </row>
    <row r="156" spans="1:2" x14ac:dyDescent="0.3">
      <c r="A156" s="2" t="str">
        <f>([3]UKBuilding_List!A156)</f>
        <v>0188</v>
      </c>
      <c r="B156" s="3" t="str">
        <f>([3]UKBuilding_List!C156)</f>
        <v>Woodland Glen V</v>
      </c>
    </row>
    <row r="157" spans="1:2" x14ac:dyDescent="0.3">
      <c r="A157" s="2" t="str">
        <f>([3]UKBuilding_List!A157)</f>
        <v>0189</v>
      </c>
      <c r="B157" s="3" t="str">
        <f>([3]UKBuilding_List!C157)</f>
        <v>Shawneetown Bldg A</v>
      </c>
    </row>
    <row r="158" spans="1:2" x14ac:dyDescent="0.3">
      <c r="A158" s="2" t="str">
        <f>([3]UKBuilding_List!A158)</f>
        <v>0190</v>
      </c>
      <c r="B158" s="3" t="str">
        <f>([3]UKBuilding_List!C158)</f>
        <v>Shawneetown Bldg B</v>
      </c>
    </row>
    <row r="159" spans="1:2" x14ac:dyDescent="0.3">
      <c r="A159" s="2" t="str">
        <f>([3]UKBuilding_List!A159)</f>
        <v>0191</v>
      </c>
      <c r="B159" s="3" t="str">
        <f>([3]UKBuilding_List!C159)</f>
        <v>Shawneetown Bldg D</v>
      </c>
    </row>
    <row r="160" spans="1:2" x14ac:dyDescent="0.3">
      <c r="A160" s="2" t="str">
        <f>([3]UKBuilding_List!A160)</f>
        <v>0192</v>
      </c>
      <c r="B160" s="3" t="str">
        <f>([3]UKBuilding_List!C160)</f>
        <v>Shawneetown Bldg F</v>
      </c>
    </row>
    <row r="161" spans="1:2" x14ac:dyDescent="0.3">
      <c r="A161" s="2" t="str">
        <f>([3]UKBuilding_List!A161)</f>
        <v>0193</v>
      </c>
      <c r="B161" s="3" t="str">
        <f>([3]UKBuilding_List!C161)</f>
        <v>Shawneetown Bldg E</v>
      </c>
    </row>
    <row r="162" spans="1:2" x14ac:dyDescent="0.3">
      <c r="A162" s="2" t="str">
        <f>([3]UKBuilding_List!A162)</f>
        <v>0194</v>
      </c>
      <c r="B162" s="3" t="str">
        <f>([3]UKBuilding_List!C162)</f>
        <v>Shawneetown Bldg C</v>
      </c>
    </row>
    <row r="163" spans="1:2" x14ac:dyDescent="0.3">
      <c r="A163" s="2" t="str">
        <f>([3]UKBuilding_List!A163)</f>
        <v>0196</v>
      </c>
      <c r="B163" s="3" t="str">
        <f>([3]UKBuilding_List!C163)</f>
        <v>Stoll Field Viewing Tower</v>
      </c>
    </row>
    <row r="164" spans="1:2" x14ac:dyDescent="0.3">
      <c r="A164" s="2" t="str">
        <f>([3]UKBuilding_List!A164)</f>
        <v>0197</v>
      </c>
      <c r="B164" s="3" t="str">
        <f>([3]UKBuilding_List!C164)</f>
        <v>Parking Garage No 1</v>
      </c>
    </row>
    <row r="165" spans="1:2" x14ac:dyDescent="0.3">
      <c r="A165" s="2" t="str">
        <f>([3]UKBuilding_List!A165)</f>
        <v>0198</v>
      </c>
      <c r="B165" s="3" t="str">
        <f>([3]UKBuilding_List!C165)</f>
        <v>Parking Garage No 2</v>
      </c>
    </row>
    <row r="166" spans="1:2" x14ac:dyDescent="0.3">
      <c r="A166" s="2" t="str">
        <f>([3]UKBuilding_List!A166)</f>
        <v>0199</v>
      </c>
      <c r="B166" s="3" t="str">
        <f>([3]UKBuilding_List!C166)</f>
        <v>Parking Garage No 3</v>
      </c>
    </row>
    <row r="167" spans="1:2" x14ac:dyDescent="0.3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x14ac:dyDescent="0.3">
      <c r="A168" s="2" t="str">
        <f>([3]UKBuilding_List!A168)</f>
        <v>0202</v>
      </c>
      <c r="B168" s="3" t="str">
        <f>([3]UKBuilding_List!C168)</f>
        <v>Parking Garage No 5</v>
      </c>
    </row>
    <row r="169" spans="1:2" x14ac:dyDescent="0.3">
      <c r="A169" s="2" t="str">
        <f>([3]UKBuilding_List!A169)</f>
        <v>0203</v>
      </c>
      <c r="B169" s="3" t="str">
        <f>([3]UKBuilding_List!C169)</f>
        <v>1037 S. Limestone</v>
      </c>
    </row>
    <row r="170" spans="1:2" x14ac:dyDescent="0.3">
      <c r="A170" s="2" t="str">
        <f>([3]UKBuilding_List!A170)</f>
        <v>0204</v>
      </c>
      <c r="B170" s="3" t="str">
        <f>([3]UKBuilding_List!C170)</f>
        <v>Cooling Plant #2</v>
      </c>
    </row>
    <row r="171" spans="1:2" x14ac:dyDescent="0.3">
      <c r="A171" s="2" t="str">
        <f>([3]UKBuilding_List!A171)</f>
        <v>0205</v>
      </c>
      <c r="B171" s="3" t="str">
        <f>([3]UKBuilding_List!C171)</f>
        <v>Phi Mu</v>
      </c>
    </row>
    <row r="172" spans="1:2" x14ac:dyDescent="0.3">
      <c r="A172" s="2" t="str">
        <f>([3]UKBuilding_List!A172)</f>
        <v>0207</v>
      </c>
      <c r="B172" s="3" t="str">
        <f>([3]UKBuilding_List!C172)</f>
        <v>Arts Metal Building</v>
      </c>
    </row>
    <row r="173" spans="1:2" x14ac:dyDescent="0.3">
      <c r="A173" s="2" t="str">
        <f>([3]UKBuilding_List!A173)</f>
        <v>0210</v>
      </c>
      <c r="B173" s="3" t="str">
        <f>([3]UKBuilding_List!C173)</f>
        <v>Reynolds Warehouse #4</v>
      </c>
    </row>
    <row r="174" spans="1:2" x14ac:dyDescent="0.3">
      <c r="A174" s="2" t="str">
        <f>([3]UKBuilding_List!A174)</f>
        <v>0211</v>
      </c>
      <c r="B174" s="3" t="str">
        <f>([3]UKBuilding_List!C174)</f>
        <v>Maxwell Place Garage</v>
      </c>
    </row>
    <row r="175" spans="1:2" x14ac:dyDescent="0.3">
      <c r="A175" s="2" t="str">
        <f>([3]UKBuilding_List!A175)</f>
        <v>0212</v>
      </c>
      <c r="B175" s="3" t="str">
        <f>([3]UKBuilding_List!C175)</f>
        <v>Lancaster Aquatics</v>
      </c>
    </row>
    <row r="176" spans="1:2" x14ac:dyDescent="0.3">
      <c r="A176" s="2" t="str">
        <f>([3]UKBuilding_List!A176)</f>
        <v>0213</v>
      </c>
      <c r="B176" s="3" t="str">
        <f>([3]UKBuilding_List!C176)</f>
        <v>Boone Tennis Center</v>
      </c>
    </row>
    <row r="177" spans="1:2" x14ac:dyDescent="0.3">
      <c r="A177" s="2" t="str">
        <f>([3]UKBuilding_List!A177)</f>
        <v>0214</v>
      </c>
      <c r="B177" s="3" t="str">
        <f>([3]UKBuilding_List!C177)</f>
        <v>Flammable Storage Building</v>
      </c>
    </row>
    <row r="178" spans="1:2" x14ac:dyDescent="0.3">
      <c r="A178" s="2" t="str">
        <f>([3]UKBuilding_List!A178)</f>
        <v>0215</v>
      </c>
      <c r="B178" s="3" t="str">
        <f>([3]UKBuilding_List!C178)</f>
        <v>W. P. Garrigus Building</v>
      </c>
    </row>
    <row r="179" spans="1:2" x14ac:dyDescent="0.3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x14ac:dyDescent="0.3">
      <c r="A180" s="2" t="str">
        <f>([3]UKBuilding_List!A180)</f>
        <v>0217</v>
      </c>
      <c r="B180" s="3" t="str">
        <f>([3]UKBuilding_List!C180)</f>
        <v>Electric Substation #2</v>
      </c>
    </row>
    <row r="181" spans="1:2" x14ac:dyDescent="0.3">
      <c r="A181" s="2" t="str">
        <f>([3]UKBuilding_List!A181)</f>
        <v>0219</v>
      </c>
      <c r="B181" s="3" t="str">
        <f>([3]UKBuilding_List!C181)</f>
        <v>Seaton Center</v>
      </c>
    </row>
    <row r="182" spans="1:2" x14ac:dyDescent="0.3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x14ac:dyDescent="0.3">
      <c r="A183" s="2" t="str">
        <f>([3]UKBuilding_List!A183)</f>
        <v>0222</v>
      </c>
      <c r="B183" s="3" t="str">
        <f>([3]UKBuilding_List!C183)</f>
        <v>Commonwealth Stadium</v>
      </c>
    </row>
    <row r="184" spans="1:2" x14ac:dyDescent="0.3">
      <c r="A184" s="2" t="str">
        <f>([3]UKBuilding_List!A184)</f>
        <v>0223</v>
      </c>
      <c r="B184" s="3" t="str">
        <f>([3]UKBuilding_List!C184)</f>
        <v>Warren Wright Medical Plaza</v>
      </c>
    </row>
    <row r="185" spans="1:2" x14ac:dyDescent="0.3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x14ac:dyDescent="0.3">
      <c r="A186" s="2" t="str">
        <f>([3]UKBuilding_List!A186)</f>
        <v>0225</v>
      </c>
      <c r="B186" s="3" t="str">
        <f>([3]UKBuilding_List!C186)</f>
        <v>T H Morgan Biological Sciences</v>
      </c>
    </row>
    <row r="187" spans="1:2" x14ac:dyDescent="0.3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x14ac:dyDescent="0.3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x14ac:dyDescent="0.3">
      <c r="A189" s="2" t="str">
        <f>([3]UKBuilding_List!A189)</f>
        <v>0230</v>
      </c>
      <c r="B189" s="3" t="str">
        <f>([3]UKBuilding_List!C189)</f>
        <v>Sanders-Brown Center on Aging</v>
      </c>
    </row>
    <row r="190" spans="1:2" x14ac:dyDescent="0.3">
      <c r="A190" s="2" t="str">
        <f>([3]UKBuilding_List!A190)</f>
        <v>0231</v>
      </c>
      <c r="B190" s="3" t="str">
        <f>([3]UKBuilding_List!C190)</f>
        <v>Farm Maintenance Storage Shed</v>
      </c>
    </row>
    <row r="191" spans="1:2" x14ac:dyDescent="0.3">
      <c r="A191" s="2" t="str">
        <f>([3]UKBuilding_List!A191)</f>
        <v>0232</v>
      </c>
      <c r="B191" s="3" t="str">
        <f>([3]UKBuilding_List!C191)</f>
        <v>College of Nursing</v>
      </c>
    </row>
    <row r="192" spans="1:2" x14ac:dyDescent="0.3">
      <c r="A192" s="2" t="str">
        <f>([3]UKBuilding_List!A192)</f>
        <v>0235</v>
      </c>
      <c r="B192" s="3" t="str">
        <f>([3]UKBuilding_List!C192)</f>
        <v>John W Oswald Building</v>
      </c>
    </row>
    <row r="193" spans="1:2" x14ac:dyDescent="0.3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x14ac:dyDescent="0.3">
      <c r="A194" s="2" t="str">
        <f>([3]UKBuilding_List!A194)</f>
        <v>0241</v>
      </c>
      <c r="B194" s="3" t="str">
        <f>([3]UKBuilding_List!C194)</f>
        <v>Singletary Center for the Arts</v>
      </c>
    </row>
    <row r="195" spans="1:2" x14ac:dyDescent="0.3">
      <c r="A195" s="2" t="str">
        <f>([3]UKBuilding_List!A195)</f>
        <v>0243</v>
      </c>
      <c r="B195" s="3" t="str">
        <f>([3]UKBuilding_List!C195)</f>
        <v>Greg Page Apartments 1</v>
      </c>
    </row>
    <row r="196" spans="1:2" x14ac:dyDescent="0.3">
      <c r="A196" s="2" t="str">
        <f>([3]UKBuilding_List!A196)</f>
        <v>0244</v>
      </c>
      <c r="B196" s="3" t="str">
        <f>([3]UKBuilding_List!C196)</f>
        <v>Greg Page Apartments 2</v>
      </c>
    </row>
    <row r="197" spans="1:2" x14ac:dyDescent="0.3">
      <c r="A197" s="2" t="str">
        <f>([3]UKBuilding_List!A197)</f>
        <v>0245</v>
      </c>
      <c r="B197" s="3" t="str">
        <f>([3]UKBuilding_List!C197)</f>
        <v>Greg Page Apartments 3</v>
      </c>
    </row>
    <row r="198" spans="1:2" x14ac:dyDescent="0.3">
      <c r="A198" s="2" t="str">
        <f>([3]UKBuilding_List!A198)</f>
        <v>0246</v>
      </c>
      <c r="B198" s="3" t="str">
        <f>([3]UKBuilding_List!C198)</f>
        <v>Greg Page Apartments 4</v>
      </c>
    </row>
    <row r="199" spans="1:2" x14ac:dyDescent="0.3">
      <c r="A199" s="2" t="str">
        <f>([3]UKBuilding_List!A199)</f>
        <v>0247</v>
      </c>
      <c r="B199" s="3" t="str">
        <f>([3]UKBuilding_List!C199)</f>
        <v>Greg Page Apartments 5</v>
      </c>
    </row>
    <row r="200" spans="1:2" x14ac:dyDescent="0.3">
      <c r="A200" s="2" t="str">
        <f>([3]UKBuilding_List!A200)</f>
        <v>0248</v>
      </c>
      <c r="B200" s="3" t="str">
        <f>([3]UKBuilding_List!C200)</f>
        <v>Greg Page Apartments 6</v>
      </c>
    </row>
    <row r="201" spans="1:2" x14ac:dyDescent="0.3">
      <c r="A201" s="2" t="str">
        <f>([3]UKBuilding_List!A201)</f>
        <v>0249</v>
      </c>
      <c r="B201" s="3" t="str">
        <f>([3]UKBuilding_List!C201)</f>
        <v>Greg Page Apartments 7</v>
      </c>
    </row>
    <row r="202" spans="1:2" x14ac:dyDescent="0.3">
      <c r="A202" s="2" t="str">
        <f>([3]UKBuilding_List!A202)</f>
        <v>0250</v>
      </c>
      <c r="B202" s="3" t="str">
        <f>([3]UKBuilding_List!C202)</f>
        <v>Greg Page Apartments 8</v>
      </c>
    </row>
    <row r="203" spans="1:2" x14ac:dyDescent="0.3">
      <c r="A203" s="2" t="str">
        <f>([3]UKBuilding_List!A203)</f>
        <v>0252</v>
      </c>
      <c r="B203" s="3" t="str">
        <f>([3]UKBuilding_List!C203)</f>
        <v>Greg Page Apartments 10</v>
      </c>
    </row>
    <row r="204" spans="1:2" x14ac:dyDescent="0.3">
      <c r="A204" s="2" t="str">
        <f>([3]UKBuilding_List!A204)</f>
        <v>0253</v>
      </c>
      <c r="B204" s="3" t="str">
        <f>([3]UKBuilding_List!C204)</f>
        <v>Greg Page Apartments 11</v>
      </c>
    </row>
    <row r="205" spans="1:2" x14ac:dyDescent="0.3">
      <c r="A205" s="2" t="str">
        <f>([3]UKBuilding_List!A205)</f>
        <v>0254</v>
      </c>
      <c r="B205" s="3" t="str">
        <f>([3]UKBuilding_List!C205)</f>
        <v>Greg Page Apartments 12</v>
      </c>
    </row>
    <row r="206" spans="1:2" x14ac:dyDescent="0.3">
      <c r="A206" s="2" t="str">
        <f>([3]UKBuilding_List!A206)</f>
        <v>0255</v>
      </c>
      <c r="B206" s="3" t="str">
        <f>([3]UKBuilding_List!C206)</f>
        <v>Greg Page Apartments 13</v>
      </c>
    </row>
    <row r="207" spans="1:2" x14ac:dyDescent="0.3">
      <c r="A207" s="2" t="str">
        <f>([3]UKBuilding_List!A207)</f>
        <v>0256</v>
      </c>
      <c r="B207" s="3" t="str">
        <f>([3]UKBuilding_List!C207)</f>
        <v>Greg Page Apartments 14</v>
      </c>
    </row>
    <row r="208" spans="1:2" x14ac:dyDescent="0.3">
      <c r="A208" s="2" t="str">
        <f>([3]UKBuilding_List!A208)</f>
        <v>0257</v>
      </c>
      <c r="B208" s="3" t="str">
        <f>([3]UKBuilding_List!C208)</f>
        <v>Greg Page Apartments 15</v>
      </c>
    </row>
    <row r="209" spans="1:2" x14ac:dyDescent="0.3">
      <c r="A209" s="2" t="str">
        <f>([3]UKBuilding_List!A209)</f>
        <v>0258</v>
      </c>
      <c r="B209" s="3" t="str">
        <f>([3]UKBuilding_List!C209)</f>
        <v>Greg Page Apartments 16</v>
      </c>
    </row>
    <row r="210" spans="1:2" x14ac:dyDescent="0.3">
      <c r="A210" s="2" t="str">
        <f>([3]UKBuilding_List!A210)</f>
        <v>0259</v>
      </c>
      <c r="B210" s="3" t="str">
        <f>([3]UKBuilding_List!C210)</f>
        <v>Greg Page Apartments 17</v>
      </c>
    </row>
    <row r="211" spans="1:2" x14ac:dyDescent="0.3">
      <c r="A211" s="2" t="str">
        <f>([3]UKBuilding_List!A211)</f>
        <v>0260</v>
      </c>
      <c r="B211" s="3" t="str">
        <f>([3]UKBuilding_List!C211)</f>
        <v>Greg Page Apartments 18</v>
      </c>
    </row>
    <row r="212" spans="1:2" x14ac:dyDescent="0.3">
      <c r="A212" s="2" t="str">
        <f>([3]UKBuilding_List!A212)</f>
        <v>0261</v>
      </c>
      <c r="B212" s="3" t="str">
        <f>([3]UKBuilding_List!C212)</f>
        <v>Greg Page Apartments 19</v>
      </c>
    </row>
    <row r="213" spans="1:2" x14ac:dyDescent="0.3">
      <c r="A213" s="2" t="str">
        <f>([3]UKBuilding_List!A213)</f>
        <v>0262</v>
      </c>
      <c r="B213" s="3" t="str">
        <f>([3]UKBuilding_List!C213)</f>
        <v>Greg Page Apartments 20</v>
      </c>
    </row>
    <row r="214" spans="1:2" x14ac:dyDescent="0.3">
      <c r="A214" s="2" t="str">
        <f>([3]UKBuilding_List!A214)</f>
        <v>0263</v>
      </c>
      <c r="B214" s="3" t="str">
        <f>([3]UKBuilding_List!C214)</f>
        <v>Greg Page Apartments 21</v>
      </c>
    </row>
    <row r="215" spans="1:2" x14ac:dyDescent="0.3">
      <c r="A215" s="2" t="str">
        <f>([3]UKBuilding_List!A215)</f>
        <v>0264</v>
      </c>
      <c r="B215" s="3" t="str">
        <f>([3]UKBuilding_List!C215)</f>
        <v>Greg Page Apartments 22</v>
      </c>
    </row>
    <row r="216" spans="1:2" x14ac:dyDescent="0.3">
      <c r="A216" s="2" t="str">
        <f>([3]UKBuilding_List!A216)</f>
        <v>0265</v>
      </c>
      <c r="B216" s="3" t="str">
        <f>([3]UKBuilding_List!C216)</f>
        <v>Greg Page Apartments 23</v>
      </c>
    </row>
    <row r="217" spans="1:2" x14ac:dyDescent="0.3">
      <c r="A217" s="2" t="str">
        <f>([3]UKBuilding_List!A217)</f>
        <v>0266</v>
      </c>
      <c r="B217" s="3" t="str">
        <f>([3]UKBuilding_List!C217)</f>
        <v>Greg Page Apartments 24</v>
      </c>
    </row>
    <row r="218" spans="1:2" x14ac:dyDescent="0.3">
      <c r="A218" s="2" t="str">
        <f>([3]UKBuilding_List!A218)</f>
        <v>0267</v>
      </c>
      <c r="B218" s="3" t="str">
        <f>([3]UKBuilding_List!C218)</f>
        <v>Greg Page Apartments 25</v>
      </c>
    </row>
    <row r="219" spans="1:2" x14ac:dyDescent="0.3">
      <c r="A219" s="2" t="str">
        <f>([3]UKBuilding_List!A219)</f>
        <v>0268</v>
      </c>
      <c r="B219" s="3" t="str">
        <f>([3]UKBuilding_List!C219)</f>
        <v>Greg Page Food Storage Laundry</v>
      </c>
    </row>
    <row r="220" spans="1:2" x14ac:dyDescent="0.3">
      <c r="A220" s="2" t="str">
        <f>([3]UKBuilding_List!A220)</f>
        <v>0269</v>
      </c>
      <c r="B220" s="3" t="str">
        <f>([3]UKBuilding_List!C220)</f>
        <v>Communications Building</v>
      </c>
    </row>
    <row r="221" spans="1:2" x14ac:dyDescent="0.3">
      <c r="A221" s="2" t="str">
        <f>([3]UKBuilding_List!A221)</f>
        <v>0272</v>
      </c>
      <c r="B221" s="3" t="str">
        <f>([3]UKBuilding_List!C221)</f>
        <v>Information Building</v>
      </c>
    </row>
    <row r="222" spans="1:2" x14ac:dyDescent="0.3">
      <c r="A222" s="2" t="str">
        <f>([3]UKBuilding_List!A222)</f>
        <v>0274</v>
      </c>
      <c r="B222" s="3" t="str">
        <f>([3]UKBuilding_List!C222)</f>
        <v>Moloney Building</v>
      </c>
    </row>
    <row r="223" spans="1:2" x14ac:dyDescent="0.3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x14ac:dyDescent="0.3">
      <c r="A224" s="2" t="str">
        <f>([3]UKBuilding_List!A224)</f>
        <v>0276</v>
      </c>
      <c r="B224" s="3" t="str">
        <f>([3]UKBuilding_List!C224)</f>
        <v>Charles E. Barnhart Building</v>
      </c>
    </row>
    <row r="225" spans="1:2" x14ac:dyDescent="0.3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x14ac:dyDescent="0.3">
      <c r="A226" s="2" t="str">
        <f>([3]UKBuilding_List!A226)</f>
        <v>0278</v>
      </c>
      <c r="B226" s="3" t="str">
        <f>([3]UKBuilding_List!C226)</f>
        <v>PPD Storage Building</v>
      </c>
    </row>
    <row r="227" spans="1:2" x14ac:dyDescent="0.3">
      <c r="A227" s="2" t="str">
        <f>([3]UKBuilding_List!A227)</f>
        <v>0279</v>
      </c>
      <c r="B227" s="3" t="str">
        <f>([3]UKBuilding_List!C227)</f>
        <v>BIRP Building</v>
      </c>
    </row>
    <row r="228" spans="1:2" x14ac:dyDescent="0.3">
      <c r="A228" s="2" t="str">
        <f>([3]UKBuilding_List!A228)</f>
        <v>0280</v>
      </c>
      <c r="B228" s="3" t="str">
        <f>([3]UKBuilding_List!C228)</f>
        <v>The Football Training Facility</v>
      </c>
    </row>
    <row r="229" spans="1:2" x14ac:dyDescent="0.3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x14ac:dyDescent="0.3">
      <c r="A230" s="2" t="str">
        <f>([3]UKBuilding_List!A230)</f>
        <v>0282</v>
      </c>
      <c r="B230" s="3" t="str">
        <f>([3]UKBuilding_List!C230)</f>
        <v>Gas Storage Building</v>
      </c>
    </row>
    <row r="231" spans="1:2" x14ac:dyDescent="0.3">
      <c r="A231" s="2" t="str">
        <f>([3]UKBuilding_List!A231)</f>
        <v>0283</v>
      </c>
      <c r="B231" s="3" t="str">
        <f>([3]UKBuilding_List!C231)</f>
        <v>Hagan Baseball Stadium</v>
      </c>
    </row>
    <row r="232" spans="1:2" x14ac:dyDescent="0.3">
      <c r="A232" s="2" t="str">
        <f>([3]UKBuilding_List!A232)</f>
        <v>0284</v>
      </c>
      <c r="B232" s="3" t="str">
        <f>([3]UKBuilding_List!C232)</f>
        <v>Kentucky Clinic</v>
      </c>
    </row>
    <row r="233" spans="1:2" x14ac:dyDescent="0.3">
      <c r="A233" s="2" t="str">
        <f>([3]UKBuilding_List!A233)</f>
        <v>0285</v>
      </c>
      <c r="B233" s="3" t="str">
        <f>([3]UKBuilding_List!C233)</f>
        <v>Nutter Field House</v>
      </c>
    </row>
    <row r="234" spans="1:2" x14ac:dyDescent="0.3">
      <c r="A234" s="2" t="str">
        <f>([3]UKBuilding_List!A234)</f>
        <v>0286</v>
      </c>
      <c r="B234" s="3" t="str">
        <f>([3]UKBuilding_List!C234)</f>
        <v>ASTeCC</v>
      </c>
    </row>
    <row r="235" spans="1:2" x14ac:dyDescent="0.3">
      <c r="A235" s="2" t="str">
        <f>([3]UKBuilding_List!A235)</f>
        <v>0287</v>
      </c>
      <c r="B235" s="3" t="str">
        <f>([3]UKBuilding_List!C235)</f>
        <v>Electric HVAC Building</v>
      </c>
    </row>
    <row r="236" spans="1:2" x14ac:dyDescent="0.3">
      <c r="A236" s="2" t="str">
        <f>([3]UKBuilding_List!A236)</f>
        <v>0288</v>
      </c>
      <c r="B236" s="3" t="str">
        <f>([3]UKBuilding_List!C236)</f>
        <v>PPD Greenhouse</v>
      </c>
    </row>
    <row r="237" spans="1:2" x14ac:dyDescent="0.3">
      <c r="A237" s="2" t="str">
        <f>([3]UKBuilding_List!A237)</f>
        <v>0289</v>
      </c>
      <c r="B237" s="3" t="str">
        <f>([3]UKBuilding_List!C237)</f>
        <v>Hazardous Waste Storage</v>
      </c>
    </row>
    <row r="238" spans="1:2" x14ac:dyDescent="0.3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x14ac:dyDescent="0.3">
      <c r="A239" s="2" t="str">
        <f>([3]UKBuilding_List!A239)</f>
        <v>0294</v>
      </c>
      <c r="B239" s="3" t="str">
        <f>([3]UKBuilding_List!C239)</f>
        <v>Gill Heart Institute</v>
      </c>
    </row>
    <row r="240" spans="1:2" x14ac:dyDescent="0.3">
      <c r="A240" s="2" t="str">
        <f>([3]UKBuilding_List!A240)</f>
        <v>0297</v>
      </c>
      <c r="B240" s="3" t="str">
        <f>([3]UKBuilding_List!C240)</f>
        <v>Dental Science Building</v>
      </c>
    </row>
    <row r="241" spans="1:2" x14ac:dyDescent="0.3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x14ac:dyDescent="0.3">
      <c r="A242" s="2" t="str">
        <f>([3]UKBuilding_List!A242)</f>
        <v>0300</v>
      </c>
      <c r="B242" s="3" t="str">
        <f>([3]UKBuilding_List!C242)</f>
        <v>Arboretum Tool Shed</v>
      </c>
    </row>
    <row r="243" spans="1:2" x14ac:dyDescent="0.3">
      <c r="A243" s="2" t="str">
        <f>([3]UKBuilding_List!A243)</f>
        <v>0301</v>
      </c>
      <c r="B243" s="3" t="str">
        <f>([3]UKBuilding_List!C243)</f>
        <v>154 Bonnie Brae</v>
      </c>
    </row>
    <row r="244" spans="1:2" x14ac:dyDescent="0.3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x14ac:dyDescent="0.3">
      <c r="A245" s="2" t="str">
        <f>([3]UKBuilding_List!A245)</f>
        <v>0303</v>
      </c>
      <c r="B245" s="3" t="str">
        <f>([3]UKBuilding_List!C245)</f>
        <v>Arboretum Restrooms</v>
      </c>
    </row>
    <row r="246" spans="1:2" x14ac:dyDescent="0.3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x14ac:dyDescent="0.3">
      <c r="A247" s="2" t="str">
        <f>([3]UKBuilding_List!A247)</f>
        <v>0312</v>
      </c>
      <c r="B247" s="3" t="str">
        <f>([3]UKBuilding_List!C247)</f>
        <v>Plant Sciences</v>
      </c>
    </row>
    <row r="248" spans="1:2" x14ac:dyDescent="0.3">
      <c r="A248" s="2" t="str">
        <f>([3]UKBuilding_List!A248)</f>
        <v>0313</v>
      </c>
      <c r="B248" s="3" t="str">
        <f>([3]UKBuilding_List!C248)</f>
        <v>455 Woodland Ave</v>
      </c>
    </row>
    <row r="249" spans="1:2" x14ac:dyDescent="0.3">
      <c r="A249" s="2" t="str">
        <f>([3]UKBuilding_List!A249)</f>
        <v>0314</v>
      </c>
      <c r="B249" s="3" t="str">
        <f>([3]UKBuilding_List!C249)</f>
        <v>252 East Maxwell St</v>
      </c>
    </row>
    <row r="250" spans="1:2" x14ac:dyDescent="0.3">
      <c r="A250" s="2" t="str">
        <f>([3]UKBuilding_List!A250)</f>
        <v>0315</v>
      </c>
      <c r="B250" s="3" t="str">
        <f>([3]UKBuilding_List!C250)</f>
        <v>206 East Maxwell St</v>
      </c>
    </row>
    <row r="251" spans="1:2" x14ac:dyDescent="0.3">
      <c r="A251" s="2" t="str">
        <f>([3]UKBuilding_List!A251)</f>
        <v>0317</v>
      </c>
      <c r="B251" s="3" t="str">
        <f>([3]UKBuilding_List!C251)</f>
        <v>408 Pennsylvania Ct</v>
      </c>
    </row>
    <row r="252" spans="1:2" x14ac:dyDescent="0.3">
      <c r="A252" s="2" t="str">
        <f>([3]UKBuilding_List!A252)</f>
        <v>0324</v>
      </c>
      <c r="B252" s="3" t="str">
        <f>([3]UKBuilding_List!C252)</f>
        <v>315 Scott St</v>
      </c>
    </row>
    <row r="253" spans="1:2" x14ac:dyDescent="0.3">
      <c r="A253" s="2" t="str">
        <f>([3]UKBuilding_List!A253)</f>
        <v>0325</v>
      </c>
      <c r="B253" s="3" t="str">
        <f>([3]UKBuilding_List!C253)</f>
        <v>317 Scott St</v>
      </c>
    </row>
    <row r="254" spans="1:2" x14ac:dyDescent="0.3">
      <c r="A254" s="2" t="str">
        <f>([3]UKBuilding_List!A254)</f>
        <v>0327</v>
      </c>
      <c r="B254" s="3" t="str">
        <f>([3]UKBuilding_List!C254)</f>
        <v>321 Scott St</v>
      </c>
    </row>
    <row r="255" spans="1:2" x14ac:dyDescent="0.3">
      <c r="A255" s="2" t="str">
        <f>([3]UKBuilding_List!A255)</f>
        <v>0333</v>
      </c>
      <c r="B255" s="3" t="str">
        <f>([3]UKBuilding_List!C255)</f>
        <v>641 South Limestone St</v>
      </c>
    </row>
    <row r="256" spans="1:2" x14ac:dyDescent="0.3">
      <c r="A256" s="2" t="str">
        <f>([3]UKBuilding_List!A256)</f>
        <v>0336</v>
      </c>
      <c r="B256" s="3" t="str">
        <f>([3]UKBuilding_List!C256)</f>
        <v>Thomas D Clark Building</v>
      </c>
    </row>
    <row r="257" spans="1:2" x14ac:dyDescent="0.3">
      <c r="A257" s="2" t="str">
        <f>([3]UKBuilding_List!A257)</f>
        <v>0337</v>
      </c>
      <c r="B257" s="3" t="str">
        <f>([3]UKBuilding_List!C257)</f>
        <v>663 South Limestone Garage</v>
      </c>
    </row>
    <row r="258" spans="1:2" x14ac:dyDescent="0.3">
      <c r="A258" s="2" t="str">
        <f>([3]UKBuilding_List!A258)</f>
        <v>0343</v>
      </c>
      <c r="B258" s="3" t="str">
        <f>([3]UKBuilding_List!C258)</f>
        <v>Bingham Davis House</v>
      </c>
    </row>
    <row r="259" spans="1:2" x14ac:dyDescent="0.3">
      <c r="A259" s="2" t="str">
        <f>([3]UKBuilding_List!A259)</f>
        <v>0344</v>
      </c>
      <c r="B259" s="3" t="str">
        <f>([3]UKBuilding_List!C259)</f>
        <v>Raymond F. Betts House</v>
      </c>
    </row>
    <row r="260" spans="1:2" x14ac:dyDescent="0.3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x14ac:dyDescent="0.3">
      <c r="A261" s="2" t="str">
        <f>([3]UKBuilding_List!A261)</f>
        <v>0346</v>
      </c>
      <c r="B261" s="3" t="str">
        <f>([3]UKBuilding_List!C261)</f>
        <v>654 Maxwelton Ct</v>
      </c>
    </row>
    <row r="262" spans="1:2" x14ac:dyDescent="0.3">
      <c r="A262" s="2" t="str">
        <f>([3]UKBuilding_List!A262)</f>
        <v>0347</v>
      </c>
      <c r="B262" s="3" t="str">
        <f>([3]UKBuilding_List!C262)</f>
        <v>624 Maxwelton Ct</v>
      </c>
    </row>
    <row r="263" spans="1:2" x14ac:dyDescent="0.3">
      <c r="A263" s="2" t="str">
        <f>([3]UKBuilding_List!A263)</f>
        <v>0348</v>
      </c>
      <c r="B263" s="3" t="str">
        <f>([3]UKBuilding_List!C263)</f>
        <v>626 Maxwelton Ct</v>
      </c>
    </row>
    <row r="264" spans="1:2" x14ac:dyDescent="0.3">
      <c r="A264" s="2" t="str">
        <f>([3]UKBuilding_List!A264)</f>
        <v>0349</v>
      </c>
      <c r="B264" s="3" t="str">
        <f>([3]UKBuilding_List!C264)</f>
        <v>641 Maxwelton Ct</v>
      </c>
    </row>
    <row r="265" spans="1:2" x14ac:dyDescent="0.3">
      <c r="A265" s="2" t="str">
        <f>([3]UKBuilding_List!A265)</f>
        <v>0350</v>
      </c>
      <c r="B265" s="3" t="str">
        <f>([3]UKBuilding_List!C265)</f>
        <v>643 Maxwelton Ct</v>
      </c>
    </row>
    <row r="266" spans="1:2" x14ac:dyDescent="0.3">
      <c r="A266" s="2" t="str">
        <f>([3]UKBuilding_List!A266)</f>
        <v>0351</v>
      </c>
      <c r="B266" s="3" t="str">
        <f>([3]UKBuilding_List!C266)</f>
        <v>644 Maxwelton Ct</v>
      </c>
    </row>
    <row r="267" spans="1:2" x14ac:dyDescent="0.3">
      <c r="A267" s="2" t="str">
        <f>([3]UKBuilding_List!A267)</f>
        <v>0353</v>
      </c>
      <c r="B267" s="3" t="str">
        <f>([3]UKBuilding_List!C267)</f>
        <v>520 Oldham Ct</v>
      </c>
    </row>
    <row r="268" spans="1:2" x14ac:dyDescent="0.3">
      <c r="A268" s="2" t="str">
        <f>([3]UKBuilding_List!A268)</f>
        <v>0355</v>
      </c>
      <c r="B268" s="3" t="str">
        <f>([3]UKBuilding_List!C268)</f>
        <v>123 State St</v>
      </c>
    </row>
    <row r="269" spans="1:2" x14ac:dyDescent="0.3">
      <c r="A269" s="2" t="str">
        <f>([3]UKBuilding_List!A269)</f>
        <v>0356</v>
      </c>
      <c r="B269" s="3" t="str">
        <f>([3]UKBuilding_List!C269)</f>
        <v>119 State St</v>
      </c>
    </row>
    <row r="270" spans="1:2" x14ac:dyDescent="0.3">
      <c r="A270" s="2" t="str">
        <f>([3]UKBuilding_List!A270)</f>
        <v>0360</v>
      </c>
      <c r="B270" s="3" t="str">
        <f>([3]UKBuilding_List!C270)</f>
        <v>400 Pennsylvania Ct</v>
      </c>
    </row>
    <row r="271" spans="1:2" x14ac:dyDescent="0.3">
      <c r="A271" s="2" t="str">
        <f>([3]UKBuilding_List!A271)</f>
        <v>0361</v>
      </c>
      <c r="B271" s="3" t="str">
        <f>([3]UKBuilding_List!C271)</f>
        <v>402 Pennsylvania Ct</v>
      </c>
    </row>
    <row r="272" spans="1:2" x14ac:dyDescent="0.3">
      <c r="A272" s="2" t="str">
        <f>([3]UKBuilding_List!A272)</f>
        <v>0362</v>
      </c>
      <c r="B272" s="3" t="str">
        <f>([3]UKBuilding_List!C272)</f>
        <v>405 Pennsylvania Ct</v>
      </c>
    </row>
    <row r="273" spans="1:2" x14ac:dyDescent="0.3">
      <c r="A273" s="2" t="str">
        <f>([3]UKBuilding_List!A273)</f>
        <v>0363</v>
      </c>
      <c r="B273" s="3" t="str">
        <f>([3]UKBuilding_List!C273)</f>
        <v>406 Pennsylvania Ct</v>
      </c>
    </row>
    <row r="274" spans="1:2" x14ac:dyDescent="0.3">
      <c r="A274" s="2" t="str">
        <f>([3]UKBuilding_List!A274)</f>
        <v>0365</v>
      </c>
      <c r="B274" s="3" t="str">
        <f>([3]UKBuilding_List!C274)</f>
        <v>410 Pennsylvania Ct</v>
      </c>
    </row>
    <row r="275" spans="1:2" x14ac:dyDescent="0.3">
      <c r="A275" s="2" t="str">
        <f>([3]UKBuilding_List!A275)</f>
        <v>0377</v>
      </c>
      <c r="B275" s="3" t="str">
        <f>([3]UKBuilding_List!C275)</f>
        <v>319 Rose Lane</v>
      </c>
    </row>
    <row r="276" spans="1:2" x14ac:dyDescent="0.3">
      <c r="A276" s="2" t="str">
        <f>([3]UKBuilding_List!A276)</f>
        <v>0378</v>
      </c>
      <c r="B276" s="3" t="str">
        <f>([3]UKBuilding_List!C276)</f>
        <v>321 Rose Lane</v>
      </c>
    </row>
    <row r="277" spans="1:2" x14ac:dyDescent="0.3">
      <c r="A277" s="2" t="str">
        <f>([3]UKBuilding_List!A277)</f>
        <v>0381</v>
      </c>
      <c r="B277" s="3" t="str">
        <f>([3]UKBuilding_List!C277)</f>
        <v>162-164 Gazette Avenue</v>
      </c>
    </row>
    <row r="278" spans="1:2" x14ac:dyDescent="0.3">
      <c r="A278" s="2" t="str">
        <f>([3]UKBuilding_List!A278)</f>
        <v>0382</v>
      </c>
      <c r="B278" s="3" t="str">
        <f>([3]UKBuilding_List!C278)</f>
        <v>Sky Blue Solar House</v>
      </c>
    </row>
    <row r="279" spans="1:2" x14ac:dyDescent="0.3">
      <c r="A279" s="2" t="str">
        <f>([3]UKBuilding_List!A279)</f>
        <v>0386</v>
      </c>
      <c r="B279" s="3" t="str">
        <f>([3]UKBuilding_List!C279)</f>
        <v>150 Gazette Avenue</v>
      </c>
    </row>
    <row r="280" spans="1:2" x14ac:dyDescent="0.3">
      <c r="A280" s="2" t="str">
        <f>([3]UKBuilding_List!A280)</f>
        <v>0390</v>
      </c>
      <c r="B280" s="3" t="str">
        <f>([3]UKBuilding_List!C280)</f>
        <v>Bus Shelter #1</v>
      </c>
    </row>
    <row r="281" spans="1:2" x14ac:dyDescent="0.3">
      <c r="A281" s="2" t="str">
        <f>([3]UKBuilding_List!A281)</f>
        <v>0391</v>
      </c>
      <c r="B281" s="3" t="str">
        <f>([3]UKBuilding_List!C281)</f>
        <v>Bus Shelter #2</v>
      </c>
    </row>
    <row r="282" spans="1:2" x14ac:dyDescent="0.3">
      <c r="A282" s="2" t="str">
        <f>([3]UKBuilding_List!A282)</f>
        <v>0392</v>
      </c>
      <c r="B282" s="3" t="str">
        <f>([3]UKBuilding_List!C282)</f>
        <v>Bus Shelter #3</v>
      </c>
    </row>
    <row r="283" spans="1:2" x14ac:dyDescent="0.3">
      <c r="A283" s="2" t="str">
        <f>([3]UKBuilding_List!A283)</f>
        <v>0393</v>
      </c>
      <c r="B283" s="3" t="str">
        <f>([3]UKBuilding_List!C283)</f>
        <v>Bus Shelter #7</v>
      </c>
    </row>
    <row r="284" spans="1:2" x14ac:dyDescent="0.3">
      <c r="A284" s="2" t="str">
        <f>([3]UKBuilding_List!A284)</f>
        <v>0394</v>
      </c>
      <c r="B284" s="3" t="str">
        <f>([3]UKBuilding_List!C284)</f>
        <v>Bus Shelter #6</v>
      </c>
    </row>
    <row r="285" spans="1:2" x14ac:dyDescent="0.3">
      <c r="A285" s="2" t="str">
        <f>([3]UKBuilding_List!A285)</f>
        <v>0397</v>
      </c>
      <c r="B285" s="3" t="str">
        <f>([3]UKBuilding_List!C285)</f>
        <v>Bus Shelter #9</v>
      </c>
    </row>
    <row r="286" spans="1:2" x14ac:dyDescent="0.3">
      <c r="A286" s="2" t="str">
        <f>([3]UKBuilding_List!A286)</f>
        <v>0398</v>
      </c>
      <c r="B286" s="3" t="str">
        <f>([3]UKBuilding_List!C286)</f>
        <v>Bus Shelter #10</v>
      </c>
    </row>
    <row r="287" spans="1:2" x14ac:dyDescent="0.3">
      <c r="A287" s="2" t="str">
        <f>([3]UKBuilding_List!A287)</f>
        <v>0399</v>
      </c>
      <c r="B287" s="3" t="str">
        <f>([3]UKBuilding_List!C287)</f>
        <v>Bus Shelter #11</v>
      </c>
    </row>
    <row r="288" spans="1:2" x14ac:dyDescent="0.3">
      <c r="A288" s="2" t="str">
        <f>([3]UKBuilding_List!A288)</f>
        <v>0400</v>
      </c>
      <c r="B288" s="3" t="str">
        <f>([3]UKBuilding_List!C288)</f>
        <v>Ellen H. Richards House</v>
      </c>
    </row>
    <row r="289" spans="1:2" x14ac:dyDescent="0.3">
      <c r="A289" s="2" t="str">
        <f>([3]UKBuilding_List!A289)</f>
        <v>0401</v>
      </c>
      <c r="B289" s="3" t="str">
        <f>([3]UKBuilding_List!C289)</f>
        <v>Weldon House</v>
      </c>
    </row>
    <row r="290" spans="1:2" x14ac:dyDescent="0.3">
      <c r="A290" s="2" t="str">
        <f>([3]UKBuilding_List!A290)</f>
        <v>0409</v>
      </c>
      <c r="B290" s="3" t="str">
        <f>([3]UKBuilding_List!C290)</f>
        <v>341-343 Scott St</v>
      </c>
    </row>
    <row r="291" spans="1:2" x14ac:dyDescent="0.3">
      <c r="A291" s="2" t="str">
        <f>([3]UKBuilding_List!A291)</f>
        <v>0412</v>
      </c>
      <c r="B291" s="3" t="str">
        <f>([3]UKBuilding_List!C291)</f>
        <v>403 Pennsylvania Ct</v>
      </c>
    </row>
    <row r="292" spans="1:2" x14ac:dyDescent="0.3">
      <c r="A292" s="2" t="str">
        <f>([3]UKBuilding_List!A292)</f>
        <v>0413</v>
      </c>
      <c r="B292" s="3" t="str">
        <f>([3]UKBuilding_List!C292)</f>
        <v>Softball/Soccer Locker Rooms</v>
      </c>
    </row>
    <row r="293" spans="1:2" x14ac:dyDescent="0.3">
      <c r="A293" s="2" t="str">
        <f>([3]UKBuilding_List!A293)</f>
        <v>0416</v>
      </c>
      <c r="B293" s="3" t="str">
        <f>([3]UKBuilding_List!C293)</f>
        <v>Bus Shelter #12</v>
      </c>
    </row>
    <row r="294" spans="1:2" x14ac:dyDescent="0.3">
      <c r="A294" s="2" t="str">
        <f>([3]UKBuilding_List!A294)</f>
        <v>0417</v>
      </c>
      <c r="B294" s="3" t="str">
        <f>([3]UKBuilding_List!C294)</f>
        <v>660 South Limestone</v>
      </c>
    </row>
    <row r="295" spans="1:2" x14ac:dyDescent="0.3">
      <c r="A295" s="2" t="str">
        <f>([3]UKBuilding_List!A295)</f>
        <v>0418</v>
      </c>
      <c r="B295" s="3" t="str">
        <f>([3]UKBuilding_List!C295)</f>
        <v>Bus Shelter #4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0467</v>
      </c>
      <c r="B312" s="3" t="str">
        <f>([3]UKBuilding_List!C312)</f>
        <v>220 Transcript Ave</v>
      </c>
    </row>
    <row r="313" spans="1:2" x14ac:dyDescent="0.3">
      <c r="A313" s="2" t="str">
        <f>([3]UKBuilding_List!A313)</f>
        <v>0473</v>
      </c>
      <c r="B313" s="3" t="str">
        <f>([3]UKBuilding_List!C313)</f>
        <v>505 Oldham Ct</v>
      </c>
    </row>
    <row r="314" spans="1:2" x14ac:dyDescent="0.3">
      <c r="A314" s="2" t="str">
        <f>([3]UKBuilding_List!A314)</f>
        <v>0481</v>
      </c>
      <c r="B314" s="3" t="str">
        <f>([3]UKBuilding_List!C314)</f>
        <v>LCC Academic Tech Building</v>
      </c>
    </row>
    <row r="315" spans="1:2" x14ac:dyDescent="0.3">
      <c r="A315" s="2" t="str">
        <f>([3]UKBuilding_List!A315)</f>
        <v>0482</v>
      </c>
      <c r="B315" s="3" t="str">
        <f>([3]UKBuilding_List!C315)</f>
        <v>408 Linden Walk</v>
      </c>
    </row>
    <row r="316" spans="1:2" x14ac:dyDescent="0.3">
      <c r="A316" s="2" t="str">
        <f>([3]UKBuilding_List!A316)</f>
        <v>0484</v>
      </c>
      <c r="B316" s="3" t="str">
        <f>([3]UKBuilding_List!C316)</f>
        <v>Real Properties Garage</v>
      </c>
    </row>
    <row r="317" spans="1:2" x14ac:dyDescent="0.3">
      <c r="A317" s="2" t="str">
        <f>([3]UKBuilding_List!A317)</f>
        <v>0485</v>
      </c>
      <c r="B317" s="3" t="str">
        <f>([3]UKBuilding_List!C317)</f>
        <v>Boone Tennis Stadium</v>
      </c>
    </row>
    <row r="318" spans="1:2" x14ac:dyDescent="0.3">
      <c r="A318" s="2" t="str">
        <f>([3]UKBuilding_List!A318)</f>
        <v>0487</v>
      </c>
      <c r="B318" s="3" t="str">
        <f>([3]UKBuilding_List!C318)</f>
        <v>518 Oldham Ct</v>
      </c>
    </row>
    <row r="319" spans="1:2" x14ac:dyDescent="0.3">
      <c r="A319" s="2" t="str">
        <f>([3]UKBuilding_List!A319)</f>
        <v>0488</v>
      </c>
      <c r="B319" s="3" t="str">
        <f>([3]UKBuilding_List!C319)</f>
        <v>Woodland Early Learning Center</v>
      </c>
    </row>
    <row r="320" spans="1:2" x14ac:dyDescent="0.3">
      <c r="A320" s="2" t="str">
        <f>([3]UKBuilding_List!A320)</f>
        <v>0489</v>
      </c>
      <c r="B320" s="3" t="str">
        <f>([3]UKBuilding_List!C320)</f>
        <v>1117 South Limestone</v>
      </c>
    </row>
    <row r="321" spans="1:2" x14ac:dyDescent="0.3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x14ac:dyDescent="0.3">
      <c r="A322" s="2" t="str">
        <f>([3]UKBuilding_List!A322)</f>
        <v>0494</v>
      </c>
      <c r="B322" s="3" t="str">
        <f>([3]UKBuilding_List!C322)</f>
        <v>Stuckert Career Center</v>
      </c>
    </row>
    <row r="323" spans="1:2" x14ac:dyDescent="0.3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x14ac:dyDescent="0.3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x14ac:dyDescent="0.3">
      <c r="A325" s="2" t="str">
        <f>([3]UKBuilding_List!A325)</f>
        <v>0504</v>
      </c>
      <c r="B325" s="3" t="str">
        <f>([3]UKBuilding_List!C325)</f>
        <v>Sigma Chi Fraternity House</v>
      </c>
    </row>
    <row r="326" spans="1:2" x14ac:dyDescent="0.3">
      <c r="A326" s="2" t="str">
        <f>([3]UKBuilding_List!A326)</f>
        <v>0505</v>
      </c>
      <c r="B326" s="3" t="str">
        <f>([3]UKBuilding_List!C326)</f>
        <v>Alpha Tau Omega Fraternity</v>
      </c>
    </row>
    <row r="327" spans="1:2" x14ac:dyDescent="0.3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2015-02-10T16:27:32Z</dcterms:modified>
</cp:coreProperties>
</file>