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25" windowHeight="69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3" i="1" l="1"/>
  <c r="G33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  <c r="M33" i="1" l="1"/>
  <c r="K2" i="1" s="1"/>
  <c r="J33" i="1"/>
  <c r="J2" i="1" s="1"/>
</calcChain>
</file>

<file path=xl/sharedStrings.xml><?xml version="1.0" encoding="utf-8"?>
<sst xmlns="http://schemas.openxmlformats.org/spreadsheetml/2006/main" count="152" uniqueCount="102">
  <si>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</si>
  <si>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</si>
  <si>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</si>
  <si>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</si>
  <si>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</si>
  <si>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</si>
  <si>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</si>
  <si>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</si>
  <si>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</si>
  <si>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</si>
  <si>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</si>
  <si>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</si>
  <si>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</si>
  <si>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</si>
  <si>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</si>
  <si>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</si>
  <si>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</si>
  <si>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</si>
  <si>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</si>
  <si>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</si>
  <si>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</si>
  <si>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</si>
  <si>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</si>
  <si>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</si>
  <si>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</si>
  <si>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</si>
  <si>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</si>
  <si>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</si>
  <si>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</si>
  <si>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</si>
  <si>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</si>
  <si>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</si>
  <si>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</si>
  <si>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</si>
  <si>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</si>
  <si>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</si>
  <si>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</si>
  <si>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</si>
  <si>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</si>
  <si>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</si>
  <si>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</si>
  <si>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</si>
  <si>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</si>
  <si>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</si>
  <si>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</si>
  <si>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</si>
  <si>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</si>
  <si>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</si>
  <si>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</si>
  <si>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</si>
  <si>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</si>
  <si>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</si>
  <si>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</si>
  <si>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</si>
  <si>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</si>
  <si>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</si>
  <si>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</si>
  <si>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</si>
  <si>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</si>
  <si>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</si>
  <si>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</si>
  <si>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</si>
  <si>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</si>
  <si>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</si>
  <si>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</si>
  <si>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</si>
  <si>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</si>
  <si>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</si>
  <si>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</si>
  <si>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</si>
  <si>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</si>
  <si>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</si>
  <si>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</si>
  <si>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</si>
  <si>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</si>
  <si>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</si>
  <si>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</si>
  <si>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</si>
  <si>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</si>
  <si>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</si>
  <si>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</si>
  <si>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0046</t>
  </si>
  <si>
    <t>00</t>
  </si>
  <si>
    <t>EL0000A</t>
  </si>
  <si>
    <t>EL0000B</t>
  </si>
  <si>
    <t>EL0000C</t>
  </si>
  <si>
    <t>ST0000A</t>
  </si>
  <si>
    <t>ST0000B</t>
  </si>
  <si>
    <t>Change ST0001A In EBARS to ST0000A</t>
  </si>
  <si>
    <t>Change ST0001B In EBARS to ST0000B</t>
  </si>
  <si>
    <t>Change EL0001A In EBARS to EL0000A</t>
  </si>
  <si>
    <t>Change EL0002B In EBARS to EL0000B</t>
  </si>
  <si>
    <t>Change EL0003C In EBARS to EL0000C</t>
  </si>
  <si>
    <t>1B</t>
  </si>
  <si>
    <t>NR1B53B</t>
  </si>
  <si>
    <t>Room Label Change: TL1B01 Changed To TL1</t>
  </si>
  <si>
    <t>No Changes Needed In EBARS</t>
  </si>
  <si>
    <t>Room Label Change: NR1B53B Changed To NR53B</t>
  </si>
  <si>
    <t>TL1B01</t>
  </si>
  <si>
    <t>081A</t>
  </si>
  <si>
    <t>Room Changed To Assignable</t>
  </si>
  <si>
    <t>Changed To Match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</si>
</sst>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8" fillId="0" borderId="0" xfId="43" applyFont="1" applyAlignment="1">
      <alignment horizontal="left"/>
    </xf>
    <xf numFmtId="49" fontId="18" fillId="0" borderId="0" xfId="43" applyNumberFormat="1" applyFont="1" applyAlignment="1">
      <alignment horizontal="left"/>
    </xf>
    <xf numFmtId="0" fontId="18" fillId="0" borderId="0" xfId="42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4.140625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34.5703125" style="12" customWidth="1"/>
    <col min="15" max="15" width="11.5703125" customWidth="1"/>
  </cols>
  <sheetData>
    <row r="1" spans="1:16" s="2" customFormat="1" ht="90" x14ac:dyDescent="0.25">
      <c r="A1" s="9" t="s">
        <v>7</v>
      </c>
      <c r="B1" s="62" t="s">
        <v>81</v>
      </c>
      <c r="C1" s="62"/>
      <c r="F1" s="8" t="s">
        <v>10</v>
      </c>
      <c r="G1" s="13">
        <v>41234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1" t="s">
        <v>80</v>
      </c>
    </row>
    <row r="2" spans="1:16" ht="16.5" thickBot="1" x14ac:dyDescent="0.3">
      <c r="A2" s="10" t="s">
        <v>8</v>
      </c>
      <c r="B2" s="63" t="str">
        <f>VLOOKUP(B1,BuildingList!A:B,2,FALSE)</f>
        <v>Anderson Hall Tower</v>
      </c>
      <c r="C2" s="63"/>
      <c r="F2" s="7" t="s">
        <v>12</v>
      </c>
      <c r="G2" s="14" t="s">
        <v>15</v>
      </c>
      <c r="J2" s="39">
        <f>G33-J33</f>
        <v>5</v>
      </c>
      <c r="K2" s="39">
        <f>H33-M33</f>
        <v>2</v>
      </c>
      <c r="L2" s="40"/>
      <c r="M2" s="40"/>
      <c r="N2" s="40"/>
      <c r="O2" s="41"/>
      <c r="P2" s="52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customHeight="1" thickTop="1" x14ac:dyDescent="0.25">
      <c r="A6" s="56" t="s">
        <v>16</v>
      </c>
      <c r="B6" s="54" t="s">
        <v>82</v>
      </c>
      <c r="C6" s="55" t="s">
        <v>64</v>
      </c>
      <c r="D6" s="2" t="s">
        <v>5</v>
      </c>
      <c r="E6" s="25">
        <v>20131</v>
      </c>
      <c r="F6" s="25">
        <v>19983</v>
      </c>
      <c r="G6" s="18" t="s">
        <v>16</v>
      </c>
      <c r="H6" s="2" t="s">
        <v>16</v>
      </c>
      <c r="J6" s="42" t="str">
        <f>IF(G6="No Change","N/A",IF(G6="New Tag Required",Lookup!F:F,IF(G6="N/A","N/A","")))</f>
        <v>N/A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s="2" customFormat="1" ht="15" customHeight="1" x14ac:dyDescent="0.25">
      <c r="A7" s="56" t="s">
        <v>99</v>
      </c>
      <c r="B7" s="60" t="s">
        <v>82</v>
      </c>
      <c r="C7" s="61" t="s">
        <v>100</v>
      </c>
      <c r="D7" s="2" t="s">
        <v>6</v>
      </c>
      <c r="E7" s="25">
        <v>244</v>
      </c>
      <c r="F7" s="25">
        <v>244</v>
      </c>
      <c r="G7" s="18" t="s">
        <v>2</v>
      </c>
      <c r="H7" s="2" t="s">
        <v>2</v>
      </c>
      <c r="I7" s="12" t="s">
        <v>101</v>
      </c>
      <c r="J7" s="42"/>
      <c r="K7" s="43"/>
      <c r="L7" s="42"/>
      <c r="M7" s="42"/>
      <c r="N7" s="43"/>
      <c r="O7" s="42"/>
    </row>
    <row r="8" spans="1:16" ht="15" customHeight="1" x14ac:dyDescent="0.25">
      <c r="A8" s="57" t="s">
        <v>83</v>
      </c>
      <c r="B8" s="54" t="s">
        <v>82</v>
      </c>
      <c r="C8" s="55" t="s">
        <v>61</v>
      </c>
      <c r="D8" s="2" t="s">
        <v>6</v>
      </c>
      <c r="E8" s="53">
        <v>43</v>
      </c>
      <c r="F8" s="53">
        <v>43</v>
      </c>
      <c r="G8" s="18" t="s">
        <v>3</v>
      </c>
      <c r="H8" s="2" t="s">
        <v>2</v>
      </c>
      <c r="I8" s="12" t="s">
        <v>90</v>
      </c>
      <c r="J8" s="42">
        <f>IF(G8="No Change","N/A",IF(G8="New Tag Required",Lookup!F:F,IF(G8="N/A","N/A","")))</f>
        <v>0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ht="15" customHeight="1" x14ac:dyDescent="0.25">
      <c r="A9" s="58" t="s">
        <v>84</v>
      </c>
      <c r="B9" s="54" t="s">
        <v>82</v>
      </c>
      <c r="C9" s="55" t="s">
        <v>61</v>
      </c>
      <c r="D9" s="2" t="s">
        <v>6</v>
      </c>
      <c r="E9" s="53">
        <v>43</v>
      </c>
      <c r="F9" s="53">
        <v>43</v>
      </c>
      <c r="G9" s="18" t="s">
        <v>3</v>
      </c>
      <c r="H9" s="2" t="s">
        <v>2</v>
      </c>
      <c r="I9" s="12" t="s">
        <v>91</v>
      </c>
      <c r="J9" s="42">
        <f>IF(G9="No Change","N/A",IF(G9="New Tag Required",Lookup!F:F,IF(G9="N/A","N/A","")))</f>
        <v>0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ht="15" customHeight="1" x14ac:dyDescent="0.25">
      <c r="A10" s="58" t="s">
        <v>85</v>
      </c>
      <c r="B10" s="54" t="s">
        <v>82</v>
      </c>
      <c r="C10" s="55" t="s">
        <v>61</v>
      </c>
      <c r="D10" s="2" t="s">
        <v>6</v>
      </c>
      <c r="E10" s="53">
        <v>43</v>
      </c>
      <c r="F10" s="53">
        <v>43</v>
      </c>
      <c r="G10" s="18" t="s">
        <v>3</v>
      </c>
      <c r="H10" s="2" t="s">
        <v>2</v>
      </c>
      <c r="I10" s="12" t="s">
        <v>92</v>
      </c>
      <c r="J10" s="42">
        <f>IF(G10="No Change","N/A",IF(G10="New Tag Required",Lookup!F:F,IF(G10="N/A","N/A","")))</f>
        <v>0</v>
      </c>
      <c r="K10" s="43"/>
      <c r="L10" s="42"/>
      <c r="M10" s="42" t="str">
        <f>IF(H10="No Change","N/A",IF(H10="New Tag Required",Lookup!F:F,IF(H10="N/A","N/A","")))</f>
        <v>N/A</v>
      </c>
      <c r="N10" s="43"/>
      <c r="O10" s="42"/>
    </row>
    <row r="11" spans="1:16" ht="15" customHeight="1" x14ac:dyDescent="0.25">
      <c r="A11" s="58" t="s">
        <v>86</v>
      </c>
      <c r="B11" s="54" t="s">
        <v>82</v>
      </c>
      <c r="C11" s="55" t="s">
        <v>61</v>
      </c>
      <c r="D11" s="2" t="s">
        <v>6</v>
      </c>
      <c r="E11" s="18">
        <v>210</v>
      </c>
      <c r="F11" s="18">
        <v>210</v>
      </c>
      <c r="G11" s="18" t="s">
        <v>3</v>
      </c>
      <c r="H11" s="2" t="s">
        <v>2</v>
      </c>
      <c r="I11" s="12" t="s">
        <v>88</v>
      </c>
      <c r="J11" s="42">
        <f>IF(G11="No Change","N/A",IF(G11="New Tag Required",Lookup!F:F,IF(G11="N/A","N/A","")))</f>
        <v>0</v>
      </c>
      <c r="K11" s="43"/>
      <c r="L11" s="42"/>
      <c r="M11" s="42" t="str">
        <f>IF(H11="No Change","N/A",IF(H11="New Tag Required",Lookup!F:F,IF(H11="N/A","N/A","")))</f>
        <v>N/A</v>
      </c>
      <c r="N11" s="43"/>
      <c r="O11" s="42"/>
    </row>
    <row r="12" spans="1:16" ht="15" customHeight="1" x14ac:dyDescent="0.25">
      <c r="A12" s="58" t="s">
        <v>87</v>
      </c>
      <c r="B12" s="54" t="s">
        <v>82</v>
      </c>
      <c r="C12" s="55" t="s">
        <v>61</v>
      </c>
      <c r="D12" s="2" t="s">
        <v>6</v>
      </c>
      <c r="E12" s="18">
        <v>207</v>
      </c>
      <c r="F12" s="18">
        <v>207</v>
      </c>
      <c r="G12" s="18" t="s">
        <v>3</v>
      </c>
      <c r="H12" s="2" t="s">
        <v>2</v>
      </c>
      <c r="I12" s="12" t="s">
        <v>89</v>
      </c>
      <c r="J12" s="42">
        <f>IF(G12="No Change","N/A",IF(G12="New Tag Required",Lookup!F:F,IF(G12="N/A","N/A","")))</f>
        <v>0</v>
      </c>
      <c r="K12" s="43"/>
      <c r="L12" s="42"/>
      <c r="M12" s="42" t="str">
        <f>IF(H12="No Change","N/A",IF(H12="New Tag Required",Lookup!F:F,IF(H12="N/A","N/A","")))</f>
        <v>N/A</v>
      </c>
      <c r="N12" s="43"/>
      <c r="O12" s="42"/>
    </row>
    <row r="13" spans="1:16" ht="15" customHeight="1" x14ac:dyDescent="0.25">
      <c r="A13" s="58" t="s">
        <v>98</v>
      </c>
      <c r="B13" s="59" t="s">
        <v>93</v>
      </c>
      <c r="C13" s="12" t="s">
        <v>95</v>
      </c>
      <c r="D13" s="2" t="s">
        <v>6</v>
      </c>
      <c r="E13" s="18">
        <v>847</v>
      </c>
      <c r="F13" s="18">
        <v>847</v>
      </c>
      <c r="G13" s="18" t="s">
        <v>16</v>
      </c>
      <c r="H13" s="2" t="s">
        <v>21</v>
      </c>
      <c r="I13" s="12" t="s">
        <v>96</v>
      </c>
      <c r="J13" s="42" t="str">
        <f>IF(G13="No Change","N/A",IF(G13="New Tag Required",Lookup!F:F,IF(G13="N/A","N/A","")))</f>
        <v>N/A</v>
      </c>
      <c r="K13" s="43"/>
      <c r="L13" s="42"/>
      <c r="M13" s="42" t="str">
        <f>IF(H13="No Change","N/A",IF(H13="New Tag Required",Lookup!F:F,IF(H13="N/A","N/A","")))</f>
        <v/>
      </c>
      <c r="N13" s="43"/>
      <c r="O13" s="42"/>
    </row>
    <row r="14" spans="1:16" ht="15" customHeight="1" x14ac:dyDescent="0.25">
      <c r="A14" s="58" t="s">
        <v>94</v>
      </c>
      <c r="B14" s="59" t="s">
        <v>93</v>
      </c>
      <c r="C14" s="12" t="s">
        <v>97</v>
      </c>
      <c r="D14" s="2" t="s">
        <v>6</v>
      </c>
      <c r="E14" s="18">
        <v>1289</v>
      </c>
      <c r="F14" s="18">
        <v>1289</v>
      </c>
      <c r="G14" s="18" t="s">
        <v>2</v>
      </c>
      <c r="H14" s="2" t="s">
        <v>21</v>
      </c>
      <c r="I14" s="12" t="s">
        <v>96</v>
      </c>
      <c r="J14" s="42" t="str">
        <f>IF(G14="No Change","N/A",IF(G14="New Tag Required",Lookup!F:F,IF(G14="N/A","N/A","")))</f>
        <v>N/A</v>
      </c>
      <c r="K14" s="44"/>
      <c r="L14" s="12"/>
      <c r="M14" s="42" t="str">
        <f>IF(H14="No Change","N/A",IF(H14="New Tag Required",Lookup!F:F,IF(H14="N/A","N/A","")))</f>
        <v/>
      </c>
      <c r="N14" s="44"/>
      <c r="O14" s="12"/>
    </row>
    <row r="15" spans="1:16" x14ac:dyDescent="0.25">
      <c r="A15" s="23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44"/>
      <c r="L15" s="12"/>
      <c r="M15" s="42" t="str">
        <f>IF(H15="No Change","N/A",IF(H15="New Tag Required",Lookup!F:F,IF(H15="N/A","N/A","")))</f>
        <v/>
      </c>
      <c r="N15" s="44"/>
      <c r="O15" s="12"/>
    </row>
    <row r="16" spans="1:16" x14ac:dyDescent="0.25">
      <c r="A16" s="23"/>
      <c r="C16" s="12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44"/>
      <c r="L16" s="12"/>
      <c r="M16" s="42" t="str">
        <f>IF(H16="No Change","N/A",IF(H16="New Tag Required",Lookup!F:F,IF(H16="N/A","N/A","")))</f>
        <v/>
      </c>
      <c r="N16" s="44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2" t="str">
        <f>IF(G17="No Change","N/A",IF(G17="New Tag Required",Lookup!F:F,IF(G17="N/A","N/A","")))</f>
        <v/>
      </c>
      <c r="K17" s="44"/>
      <c r="L17" s="12"/>
      <c r="M17" s="42" t="str">
        <f>IF(H17="No Change","N/A",IF(H17="New Tag Required",Lookup!F:F,IF(H17="N/A","N/A","")))</f>
        <v/>
      </c>
      <c r="N17" s="44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2" t="str">
        <f>IF(G18="No Change","N/A",IF(G18="New Tag Required",Lookup!F:F,IF(G18="N/A","N/A","")))</f>
        <v/>
      </c>
      <c r="K18" s="44"/>
      <c r="L18" s="12"/>
      <c r="M18" s="42" t="str">
        <f>IF(H18="No Change","N/A",IF(H18="New Tag Required",Lookup!F:F,IF(H18="N/A","N/A","")))</f>
        <v/>
      </c>
      <c r="N18" s="44"/>
      <c r="O18" s="12"/>
    </row>
    <row r="19" spans="1:15" x14ac:dyDescent="0.25">
      <c r="A19" s="26"/>
      <c r="C19" s="12"/>
      <c r="D19" s="2"/>
      <c r="E19" s="18"/>
      <c r="F19" s="25"/>
      <c r="G19" s="18"/>
      <c r="H19" s="2"/>
      <c r="J19" s="42" t="str">
        <f>IF(G19="No Change","N/A",IF(G19="New Tag Required",Lookup!F:F,IF(G19="N/A","N/A","")))</f>
        <v/>
      </c>
      <c r="K19" s="44"/>
      <c r="L19" s="12"/>
      <c r="M19" s="42" t="str">
        <f>IF(H19="No Change","N/A",IF(H19="New Tag Required",Lookup!F:F,IF(H19="N/A","N/A","")))</f>
        <v/>
      </c>
      <c r="N19" s="44"/>
      <c r="O19" s="12"/>
    </row>
    <row r="20" spans="1:15" x14ac:dyDescent="0.25">
      <c r="A20" s="26"/>
      <c r="C20" s="12"/>
      <c r="D20" s="2"/>
      <c r="E20" s="18"/>
      <c r="F20" s="18"/>
      <c r="G20" s="18"/>
      <c r="H20" s="2"/>
      <c r="J20" s="42" t="str">
        <f>IF(G20="No Change","N/A",IF(G20="New Tag Required",Lookup!F:F,IF(G20="N/A","N/A","")))</f>
        <v/>
      </c>
      <c r="K20" s="44"/>
      <c r="L20" s="12"/>
      <c r="M20" s="42" t="str">
        <f>IF(H20="No Change","N/A",IF(H20="New Tag Required",Lookup!F:F,IF(H20="N/A","N/A","")))</f>
        <v/>
      </c>
      <c r="N20" s="44"/>
      <c r="O20" s="12"/>
    </row>
    <row r="21" spans="1:15" x14ac:dyDescent="0.25">
      <c r="A21" s="26"/>
      <c r="C21" s="12"/>
      <c r="D21" s="2"/>
      <c r="E21" s="18"/>
      <c r="F21" s="18"/>
      <c r="G21" s="18"/>
      <c r="H21" s="2"/>
      <c r="J21" s="42" t="str">
        <f>IF(G21="No Change","N/A",IF(G21="New Tag Required",Lookup!F:F,IF(G21="N/A","N/A","")))</f>
        <v/>
      </c>
      <c r="K21" s="19"/>
      <c r="L21" s="2"/>
      <c r="M21" s="42" t="str">
        <f>IF(H21="No Change","N/A",IF(H21="New Tag Required",Lookup!F:F,IF(H21="N/A","N/A","")))</f>
        <v/>
      </c>
      <c r="N21" s="44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2" t="str">
        <f>IF(G22="No Change","N/A",IF(G22="New Tag Required",Lookup!F:F,IF(G22="N/A","N/A","")))</f>
        <v/>
      </c>
      <c r="K22" s="19"/>
      <c r="L22" s="2"/>
      <c r="M22" s="42" t="str">
        <f>IF(H22="No Change","N/A",IF(H22="New Tag Required",Lookup!F:F,IF(H22="N/A","N/A","")))</f>
        <v/>
      </c>
      <c r="N22" s="44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2" t="str">
        <f>IF(G23="No Change","N/A",IF(G23="New Tag Required",Lookup!F:F,IF(G23="N/A","N/A","")))</f>
        <v/>
      </c>
      <c r="K23" s="19"/>
      <c r="L23" s="2"/>
      <c r="M23" s="42" t="str">
        <f>IF(H23="No Change","N/A",IF(H23="New Tag Required",Lookup!F:F,IF(H23="N/A","N/A","")))</f>
        <v/>
      </c>
      <c r="N23" s="19"/>
      <c r="O23" s="2"/>
    </row>
    <row r="24" spans="1:15" x14ac:dyDescent="0.25">
      <c r="A24" s="26"/>
      <c r="C24" s="12"/>
      <c r="D24" s="2"/>
      <c r="E24" s="18"/>
      <c r="F24" s="18"/>
      <c r="G24" s="18"/>
      <c r="H24" s="2"/>
      <c r="J24" s="42" t="str">
        <f>IF(G24="No Change","N/A",IF(G24="New Tag Required",Lookup!F:F,IF(G24="N/A","N/A","")))</f>
        <v/>
      </c>
      <c r="K24" s="19"/>
      <c r="L24" s="2"/>
      <c r="M24" s="42" t="str">
        <f>IF(H24="No Change","N/A",IF(H24="New Tag Required",Lookup!F:F,IF(H24="N/A","N/A","")))</f>
        <v/>
      </c>
      <c r="N24" s="19"/>
      <c r="O24" s="2"/>
    </row>
    <row r="25" spans="1:15" x14ac:dyDescent="0.25">
      <c r="A25" s="27"/>
      <c r="C25" s="12"/>
      <c r="D25" s="2"/>
      <c r="E25" s="18"/>
      <c r="F25" s="18"/>
      <c r="G25" s="18"/>
      <c r="H25" s="2"/>
      <c r="J25" s="42" t="str">
        <f>IF(G25="No Change","N/A",IF(G25="New Tag Required",Lookup!F:F,IF(G25="N/A","N/A","")))</f>
        <v/>
      </c>
      <c r="K25" s="19"/>
      <c r="L25" s="2"/>
      <c r="M25" s="42" t="str">
        <f>IF(H25="No Change","N/A",IF(H25="New Tag Required",Lookup!F:F,IF(H25="N/A","N/A","")))</f>
        <v/>
      </c>
      <c r="N25" s="19"/>
      <c r="O25" s="2"/>
    </row>
    <row r="26" spans="1:15" x14ac:dyDescent="0.25">
      <c r="A26" s="27"/>
      <c r="C26" s="12"/>
      <c r="D26" s="2"/>
      <c r="E26" s="18"/>
      <c r="F26" s="18"/>
      <c r="G26" s="18"/>
      <c r="H26" s="2"/>
      <c r="J26" s="42" t="str">
        <f>IF(G26="No Change","N/A",IF(G26="New Tag Required",Lookup!F:F,IF(G26="N/A","N/A","")))</f>
        <v/>
      </c>
      <c r="K26" s="19"/>
      <c r="L26" s="2"/>
      <c r="M26" s="42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2" t="str">
        <f>IF(G27="No Change","N/A",IF(G27="New Tag Required",Lookup!F:F,IF(G27="N/A","N/A","")))</f>
        <v/>
      </c>
      <c r="K27" s="19"/>
      <c r="L27" s="2"/>
      <c r="M27" s="42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2" t="str">
        <f>IF(G28="No Change","N/A",IF(G28="New Tag Required",Lookup!F:F,IF(G28="N/A","N/A","")))</f>
        <v/>
      </c>
      <c r="K28" s="19"/>
      <c r="L28" s="2"/>
      <c r="M28" s="42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2" t="str">
        <f>IF(G29="No Change","N/A",IF(G29="New Tag Required",Lookup!F:F,IF(G29="N/A","N/A","")))</f>
        <v/>
      </c>
      <c r="K29" s="19"/>
      <c r="L29" s="2"/>
      <c r="M29" s="42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2" t="str">
        <f>IF(G30="No Change","N/A",IF(G30="New Tag Required",Lookup!F:F,IF(G30="N/A","N/A","")))</f>
        <v/>
      </c>
      <c r="K30" s="19"/>
      <c r="L30" s="2"/>
      <c r="M30" s="42" t="str">
        <f>IF(H30="No Change","N/A",IF(H30="New Tag Required",Lookup!F:F,IF(H30="N/A","N/A","")))</f>
        <v/>
      </c>
      <c r="N30" s="19"/>
      <c r="O30" s="2"/>
    </row>
    <row r="31" spans="1:15" ht="15.75" thickBot="1" x14ac:dyDescent="0.3">
      <c r="A31" s="27"/>
      <c r="C31" s="12"/>
      <c r="D31" s="2"/>
      <c r="E31" s="18"/>
      <c r="F31" s="18"/>
      <c r="G31" s="18"/>
      <c r="H31" s="2"/>
      <c r="J31" s="2"/>
      <c r="K31" s="19"/>
      <c r="L31" s="2"/>
      <c r="M31" s="2"/>
      <c r="N31" s="19"/>
      <c r="O31" s="2"/>
    </row>
    <row r="32" spans="1:15" ht="45" x14ac:dyDescent="0.25">
      <c r="A32" s="27"/>
      <c r="C32" s="12"/>
      <c r="D32" s="2"/>
      <c r="E32" s="18"/>
      <c r="F32" s="18"/>
      <c r="G32" s="47" t="s">
        <v>78</v>
      </c>
      <c r="H32" s="48" t="s">
        <v>79</v>
      </c>
      <c r="J32" s="45" t="s">
        <v>73</v>
      </c>
      <c r="K32" s="42"/>
      <c r="L32" s="42"/>
      <c r="M32" s="45" t="s">
        <v>74</v>
      </c>
      <c r="N32" s="2"/>
      <c r="O32" s="2"/>
    </row>
    <row r="33" spans="1:15" ht="15.75" thickBot="1" x14ac:dyDescent="0.3">
      <c r="A33" s="27"/>
      <c r="C33" s="12"/>
      <c r="D33" s="2"/>
      <c r="E33" s="18"/>
      <c r="F33" s="18"/>
      <c r="G33" s="49">
        <f>COUNTIF(G6:G32,"New Tag Required")</f>
        <v>5</v>
      </c>
      <c r="H33" s="50">
        <f>COUNTIF(H6:H32,"New Sign Required")</f>
        <v>2</v>
      </c>
      <c r="J33" s="46">
        <f>COUNTIF(J6:J32,"Installed")</f>
        <v>0</v>
      </c>
      <c r="K33" s="42"/>
      <c r="L33" s="42"/>
      <c r="M33" s="46">
        <f>COUNTIF(M6:M32,"Installed")</f>
        <v>0</v>
      </c>
      <c r="N33" s="2"/>
      <c r="O33" s="2"/>
    </row>
    <row r="34" spans="1:15" x14ac:dyDescent="0.25">
      <c r="A34" s="27"/>
      <c r="C34" s="12"/>
      <c r="D34" s="2"/>
      <c r="E34" s="18"/>
      <c r="F34" s="18"/>
      <c r="G34" s="18"/>
      <c r="H34" s="2"/>
    </row>
    <row r="35" spans="1:15" x14ac:dyDescent="0.25">
      <c r="A35" s="29"/>
      <c r="C35" s="12"/>
      <c r="D35" s="2"/>
      <c r="E35" s="18"/>
      <c r="F35" s="18"/>
      <c r="G35" s="18"/>
      <c r="H35" s="2"/>
    </row>
    <row r="36" spans="1:15" x14ac:dyDescent="0.25">
      <c r="A36" s="29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E38" s="18"/>
      <c r="F38" s="18"/>
      <c r="G38" s="18"/>
    </row>
    <row r="39" spans="1:15" x14ac:dyDescent="0.25">
      <c r="A39" s="29"/>
      <c r="C39" s="12"/>
      <c r="E39" s="18"/>
      <c r="F39" s="18"/>
      <c r="G39" s="18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31"/>
      <c r="C41" s="12"/>
      <c r="E41" s="18"/>
      <c r="F41" s="28"/>
      <c r="G41" s="18"/>
    </row>
    <row r="42" spans="1:15" x14ac:dyDescent="0.25">
      <c r="A42" s="31"/>
      <c r="C42" s="12"/>
      <c r="E42" s="18"/>
      <c r="F42" s="28"/>
      <c r="G42" s="18"/>
    </row>
    <row r="43" spans="1:15" x14ac:dyDescent="0.25">
      <c r="A43" s="31"/>
      <c r="C43" s="12"/>
      <c r="E43" s="18"/>
      <c r="F43" s="24"/>
      <c r="G43" s="18"/>
    </row>
    <row r="44" spans="1:15" x14ac:dyDescent="0.25">
      <c r="A44" s="30"/>
      <c r="C44" s="12"/>
      <c r="E44" s="18"/>
      <c r="F44" s="28"/>
      <c r="G44" s="18"/>
    </row>
    <row r="45" spans="1:15" x14ac:dyDescent="0.25">
      <c r="A45" s="30"/>
      <c r="C45" s="12"/>
      <c r="E45" s="18"/>
      <c r="F45" s="28"/>
      <c r="G45" s="18"/>
    </row>
    <row r="46" spans="1:15" x14ac:dyDescent="0.25">
      <c r="A46" s="32"/>
      <c r="C46" s="12"/>
      <c r="E46" s="18"/>
      <c r="F46" s="18"/>
      <c r="G46" s="18"/>
    </row>
    <row r="47" spans="1:15" x14ac:dyDescent="0.25">
      <c r="A47" s="32"/>
      <c r="C47" s="12"/>
      <c r="E47" s="18"/>
      <c r="F47" s="1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5"/>
      <c r="C50" s="12"/>
      <c r="E50" s="18"/>
      <c r="F50" s="25"/>
      <c r="G50" s="18"/>
    </row>
    <row r="51" spans="1:7" x14ac:dyDescent="0.25">
      <c r="A51" s="34"/>
      <c r="C51" s="12"/>
      <c r="E51" s="18"/>
      <c r="F51" s="18"/>
      <c r="G51" s="18"/>
    </row>
    <row r="52" spans="1:7" x14ac:dyDescent="0.25">
      <c r="A52" s="34"/>
      <c r="C52" s="12"/>
      <c r="E52" s="18"/>
      <c r="F52" s="18"/>
      <c r="G52" s="18"/>
    </row>
    <row r="53" spans="1:7" x14ac:dyDescent="0.25">
      <c r="A53" s="33"/>
      <c r="C53" s="12"/>
      <c r="E53" s="18"/>
      <c r="F53" s="18"/>
      <c r="G53" s="18"/>
    </row>
    <row r="54" spans="1:7" x14ac:dyDescent="0.25">
      <c r="A54" s="33"/>
      <c r="C54" s="12"/>
      <c r="F54" s="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8:G52">
    <cfRule type="containsText" dxfId="31" priority="132" operator="containsText" text="New Tag Required">
      <formula>NOT(ISERROR(SEARCH("New Tag Required",G38)))</formula>
    </cfRule>
  </conditionalFormatting>
  <conditionalFormatting sqref="D38:D98 D6:D7">
    <cfRule type="containsText" dxfId="30" priority="131" operator="containsText" text="Yes">
      <formula>NOT(ISERROR(SEARCH("Yes",D6)))</formula>
    </cfRule>
  </conditionalFormatting>
  <conditionalFormatting sqref="H38:H98 H199:H420">
    <cfRule type="containsText" dxfId="29" priority="119" operator="containsText" text="New Sign Required">
      <formula>NOT(ISERROR(SEARCH("New Sign Required",H38)))</formula>
    </cfRule>
  </conditionalFormatting>
  <conditionalFormatting sqref="G38:G98">
    <cfRule type="containsText" dxfId="28" priority="118" operator="containsText" text="Action Required">
      <formula>NOT(ISERROR(SEARCH("Action Required",G38)))</formula>
    </cfRule>
  </conditionalFormatting>
  <conditionalFormatting sqref="H38:H98">
    <cfRule type="containsText" dxfId="27" priority="117" operator="containsText" text="Action Required">
      <formula>NOT(ISERROR(SEARCH("Action Required",H38)))</formula>
    </cfRule>
  </conditionalFormatting>
  <conditionalFormatting sqref="G34:G37 G9:G31">
    <cfRule type="containsText" dxfId="26" priority="59" operator="containsText" text="New Tag Required">
      <formula>NOT(ISERROR(SEARCH("New Tag Required",G9)))</formula>
    </cfRule>
  </conditionalFormatting>
  <conditionalFormatting sqref="D13:D37">
    <cfRule type="containsText" dxfId="25" priority="58" operator="containsText" text="Yes">
      <formula>NOT(ISERROR(SEARCH("Yes",D13)))</formula>
    </cfRule>
  </conditionalFormatting>
  <conditionalFormatting sqref="H34:H37 H9:H31">
    <cfRule type="containsText" dxfId="24" priority="57" operator="containsText" text="New Sign Required">
      <formula>NOT(ISERROR(SEARCH("New Sign Required",H9)))</formula>
    </cfRule>
  </conditionalFormatting>
  <conditionalFormatting sqref="G34:G37 G9:G31">
    <cfRule type="containsText" dxfId="23" priority="56" operator="containsText" text="Action Required">
      <formula>NOT(ISERROR(SEARCH("Action Required",G9)))</formula>
    </cfRule>
  </conditionalFormatting>
  <conditionalFormatting sqref="H34:H37 H9:H31">
    <cfRule type="containsText" dxfId="22" priority="55" operator="containsText" text="Action Required">
      <formula>NOT(ISERROR(SEARCH("Action Required",H9)))</formula>
    </cfRule>
  </conditionalFormatting>
  <conditionalFormatting sqref="D99:D198">
    <cfRule type="containsText" dxfId="21" priority="51" operator="containsText" text="Yes">
      <formula>NOT(ISERROR(SEARCH("Yes",D99)))</formula>
    </cfRule>
  </conditionalFormatting>
  <conditionalFormatting sqref="H99:H198">
    <cfRule type="containsText" dxfId="20" priority="50" operator="containsText" text="New Sign Required">
      <formula>NOT(ISERROR(SEARCH("New Sign Required",H99)))</formula>
    </cfRule>
  </conditionalFormatting>
  <conditionalFormatting sqref="G99:G198">
    <cfRule type="containsText" dxfId="19" priority="49" operator="containsText" text="Action Required">
      <formula>NOT(ISERROR(SEARCH("Action Required",G99)))</formula>
    </cfRule>
  </conditionalFormatting>
  <conditionalFormatting sqref="H99:H198">
    <cfRule type="containsText" dxfId="18" priority="48" operator="containsText" text="Action Required">
      <formula>NOT(ISERROR(SEARCH("Action Required",H99)))</formula>
    </cfRule>
  </conditionalFormatting>
  <conditionalFormatting sqref="D8">
    <cfRule type="containsText" dxfId="17" priority="45" operator="containsText" text="Yes">
      <formula>NOT(ISERROR(SEARCH("Yes",D8)))</formula>
    </cfRule>
  </conditionalFormatting>
  <conditionalFormatting sqref="G6:G7">
    <cfRule type="containsText" dxfId="16" priority="29" operator="containsText" text="New Tag Required">
      <formula>NOT(ISERROR(SEARCH("New Tag Required",G6)))</formula>
    </cfRule>
  </conditionalFormatting>
  <conditionalFormatting sqref="H6:H7">
    <cfRule type="containsText" dxfId="15" priority="28" operator="containsText" text="New Sign Required">
      <formula>NOT(ISERROR(SEARCH("New Sign Required",H6)))</formula>
    </cfRule>
  </conditionalFormatting>
  <conditionalFormatting sqref="G6:G7">
    <cfRule type="containsText" dxfId="14" priority="27" operator="containsText" text="Action Required">
      <formula>NOT(ISERROR(SEARCH("Action Required",G6)))</formula>
    </cfRule>
  </conditionalFormatting>
  <conditionalFormatting sqref="H6:H7">
    <cfRule type="containsText" dxfId="13" priority="26" operator="containsText" text="Action Required">
      <formula>NOT(ISERROR(SEARCH("Action Required",H6)))</formula>
    </cfRule>
  </conditionalFormatting>
  <conditionalFormatting sqref="J2:N2">
    <cfRule type="cellIs" dxfId="12" priority="25" operator="notEqual">
      <formula>0</formula>
    </cfRule>
  </conditionalFormatting>
  <conditionalFormatting sqref="J6:J30">
    <cfRule type="cellIs" dxfId="11" priority="24" operator="equal">
      <formula>0</formula>
    </cfRule>
  </conditionalFormatting>
  <conditionalFormatting sqref="M6:M30">
    <cfRule type="cellIs" dxfId="10" priority="23" operator="equal">
      <formula>0</formula>
    </cfRule>
  </conditionalFormatting>
  <conditionalFormatting sqref="J6:J30 M6:M30">
    <cfRule type="cellIs" dxfId="9" priority="20" operator="equal">
      <formula>"In Progress"</formula>
    </cfRule>
    <cfRule type="cellIs" dxfId="8" priority="21" operator="equal">
      <formula>"Log Issues"</formula>
    </cfRule>
    <cfRule type="cellIs" dxfId="7" priority="22" operator="equal">
      <formula>"N/A"</formula>
    </cfRule>
  </conditionalFormatting>
  <conditionalFormatting sqref="K6:L13">
    <cfRule type="expression" dxfId="6" priority="19">
      <formula>$J6="Log Issues"</formula>
    </cfRule>
  </conditionalFormatting>
  <conditionalFormatting sqref="N6:N13">
    <cfRule type="expression" dxfId="5" priority="18">
      <formula>$M6="Log Issues"</formula>
    </cfRule>
  </conditionalFormatting>
  <conditionalFormatting sqref="G8">
    <cfRule type="containsText" dxfId="4" priority="17" operator="containsText" text="New Tag Required">
      <formula>NOT(ISERROR(SEARCH("New Tag Required",G8)))</formula>
    </cfRule>
  </conditionalFormatting>
  <conditionalFormatting sqref="H8">
    <cfRule type="containsText" dxfId="3" priority="16" operator="containsText" text="New Sign Required">
      <formula>NOT(ISERROR(SEARCH("New Sign Required",H8)))</formula>
    </cfRule>
  </conditionalFormatting>
  <conditionalFormatting sqref="G8">
    <cfRule type="containsText" dxfId="2" priority="15" operator="containsText" text="Action Required">
      <formula>NOT(ISERROR(SEARCH("Action Required",G8)))</formula>
    </cfRule>
  </conditionalFormatting>
  <conditionalFormatting sqref="H8">
    <cfRule type="containsText" dxfId="1" priority="14" operator="containsText" text="Action Required">
      <formula>NOT(ISERROR(SEARCH("Action Required",H8)))</formula>
    </cfRule>
  </conditionalFormatting>
  <conditionalFormatting sqref="D9:D12">
    <cfRule type="containsText" dxfId="0" priority="1" operator="containsText" text="Yes">
      <formula>NOT(ISERROR(SEARCH("Yes",D9)))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9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77" fitToHeight="0" orientation="landscape" r:id="rId1"/>
  <ignoredErrors>
    <ignoredError sqref="B6:B7 B8:B1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H34:H198 H6:H31</xm:sqref>
        </x14:dataValidation>
        <x14:dataValidation type="list" allowBlank="1" showInputMessage="1" showErrorMessage="1">
          <x14:formula1>
            <xm:f>Lookup!$A$1:$A$4</xm:f>
          </x14:formula1>
          <xm:sqref>G34:G198 G6:G31</xm:sqref>
        </x14:dataValidation>
        <x14:dataValidation type="list" allowBlank="1" showInputMessage="1">
          <x14:formula1>
            <xm:f>Lookup!$E$1:$E$40</xm:f>
          </x14:formula1>
          <xm:sqref>C6:C198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 showErrorMessage="1">
          <x14:formula1>
            <xm:f>Lookup!$F:$F</xm:f>
          </x14:formula1>
          <xm:sqref>J6:J30 M6:M30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0083</v>
      </c>
      <c r="B79" s="4" t="str">
        <f>([2]UKBuilding_List!B79)</f>
        <v>453 Columbia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0141</v>
      </c>
      <c r="B125" s="4" t="str">
        <f>([2]UKBuilding_List!B125)</f>
        <v>New Farmhouse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0240</v>
      </c>
      <c r="B198" s="4" t="str">
        <f>([2]UKBuilding_List!B198)</f>
        <v>468 Rose Lane</v>
      </c>
    </row>
    <row r="199" spans="1:2" x14ac:dyDescent="0.25">
      <c r="A199" s="3" t="str">
        <f>([2]UKBuilding_List!A199)</f>
        <v>0241</v>
      </c>
      <c r="B199" s="4" t="str">
        <f>([2]UKBuilding_List!B199)</f>
        <v>Singletary Center for the Arts</v>
      </c>
    </row>
    <row r="200" spans="1:2" x14ac:dyDescent="0.25">
      <c r="A200" s="3" t="str">
        <f>([2]UKBuilding_List!A200)</f>
        <v>0242</v>
      </c>
      <c r="B200" s="4" t="str">
        <f>([2]UKBuilding_List!B200)</f>
        <v>Joe B. Hall Wildcat Lodge</v>
      </c>
    </row>
    <row r="201" spans="1:2" x14ac:dyDescent="0.25">
      <c r="A201" s="3" t="str">
        <f>([2]UKBuilding_List!A201)</f>
        <v>0243</v>
      </c>
      <c r="B201" s="4" t="str">
        <f>([2]UKBuilding_List!B201)</f>
        <v>Greg Page Apartments 1</v>
      </c>
    </row>
    <row r="202" spans="1:2" x14ac:dyDescent="0.25">
      <c r="A202" s="3" t="str">
        <f>([2]UKBuilding_List!A202)</f>
        <v>0244</v>
      </c>
      <c r="B202" s="4" t="str">
        <f>([2]UKBuilding_List!B202)</f>
        <v>Greg Page Apartments 2</v>
      </c>
    </row>
    <row r="203" spans="1:2" x14ac:dyDescent="0.25">
      <c r="A203" s="3" t="str">
        <f>([2]UKBuilding_List!A203)</f>
        <v>0245</v>
      </c>
      <c r="B203" s="4" t="str">
        <f>([2]UKBuilding_List!B203)</f>
        <v>Greg Page Apartments 3</v>
      </c>
    </row>
    <row r="204" spans="1:2" x14ac:dyDescent="0.25">
      <c r="A204" s="3" t="str">
        <f>([2]UKBuilding_List!A204)</f>
        <v>0246</v>
      </c>
      <c r="B204" s="4" t="str">
        <f>([2]UKBuilding_List!B204)</f>
        <v>Greg Page Apartments 4</v>
      </c>
    </row>
    <row r="205" spans="1:2" x14ac:dyDescent="0.25">
      <c r="A205" s="3" t="str">
        <f>([2]UKBuilding_List!A205)</f>
        <v>0247</v>
      </c>
      <c r="B205" s="4" t="str">
        <f>([2]UKBuilding_List!B205)</f>
        <v>Greg Page Apartments 5</v>
      </c>
    </row>
    <row r="206" spans="1:2" x14ac:dyDescent="0.25">
      <c r="A206" s="3" t="str">
        <f>([2]UKBuilding_List!A206)</f>
        <v>0248</v>
      </c>
      <c r="B206" s="4" t="str">
        <f>([2]UKBuilding_List!B206)</f>
        <v>Greg Page Apartments 6</v>
      </c>
    </row>
    <row r="207" spans="1:2" x14ac:dyDescent="0.25">
      <c r="A207" s="3" t="str">
        <f>([2]UKBuilding_List!A207)</f>
        <v>0249</v>
      </c>
      <c r="B207" s="4" t="str">
        <f>([2]UKBuilding_List!B207)</f>
        <v>Greg Page Apartments 7</v>
      </c>
    </row>
    <row r="208" spans="1:2" x14ac:dyDescent="0.25">
      <c r="A208" s="3" t="str">
        <f>([2]UKBuilding_List!A208)</f>
        <v>0250</v>
      </c>
      <c r="B208" s="4" t="str">
        <f>([2]UKBuilding_List!B208)</f>
        <v>Greg Page Apartments 8</v>
      </c>
    </row>
    <row r="209" spans="1:2" x14ac:dyDescent="0.25">
      <c r="A209" s="3" t="str">
        <f>([2]UKBuilding_List!A209)</f>
        <v>0252</v>
      </c>
      <c r="B209" s="4" t="str">
        <f>([2]UKBuilding_List!B209)</f>
        <v>Greg Page Apartments 10</v>
      </c>
    </row>
    <row r="210" spans="1:2" x14ac:dyDescent="0.25">
      <c r="A210" s="3" t="str">
        <f>([2]UKBuilding_List!A210)</f>
        <v>0253</v>
      </c>
      <c r="B210" s="4" t="str">
        <f>([2]UKBuilding_List!B210)</f>
        <v>Greg Page Apartments 11</v>
      </c>
    </row>
    <row r="211" spans="1:2" x14ac:dyDescent="0.25">
      <c r="A211" s="3" t="str">
        <f>([2]UKBuilding_List!A211)</f>
        <v>0254</v>
      </c>
      <c r="B211" s="4" t="str">
        <f>([2]UKBuilding_List!B211)</f>
        <v>Greg Page Apartments 12</v>
      </c>
    </row>
    <row r="212" spans="1:2" x14ac:dyDescent="0.25">
      <c r="A212" s="3" t="str">
        <f>([2]UKBuilding_List!A212)</f>
        <v>0255</v>
      </c>
      <c r="B212" s="4" t="str">
        <f>([2]UKBuilding_List!B212)</f>
        <v>Greg Page Apartments 13</v>
      </c>
    </row>
    <row r="213" spans="1:2" x14ac:dyDescent="0.25">
      <c r="A213" s="3" t="str">
        <f>([2]UKBuilding_List!A213)</f>
        <v>0256</v>
      </c>
      <c r="B213" s="4" t="str">
        <f>([2]UKBuilding_List!B213)</f>
        <v>Greg Page Apartments 14</v>
      </c>
    </row>
    <row r="214" spans="1:2" x14ac:dyDescent="0.25">
      <c r="A214" s="3" t="str">
        <f>([2]UKBuilding_List!A214)</f>
        <v>0257</v>
      </c>
      <c r="B214" s="4" t="str">
        <f>([2]UKBuilding_List!B214)</f>
        <v>Greg Page Apartments 15</v>
      </c>
    </row>
    <row r="215" spans="1:2" x14ac:dyDescent="0.25">
      <c r="A215" s="3" t="str">
        <f>([2]UKBuilding_List!A215)</f>
        <v>0258</v>
      </c>
      <c r="B215" s="4" t="str">
        <f>([2]UKBuilding_List!B215)</f>
        <v>Greg Page Apartments 16</v>
      </c>
    </row>
    <row r="216" spans="1:2" x14ac:dyDescent="0.25">
      <c r="A216" s="3" t="str">
        <f>([2]UKBuilding_List!A216)</f>
        <v>0259</v>
      </c>
      <c r="B216" s="4" t="str">
        <f>([2]UKBuilding_List!B216)</f>
        <v>Greg Page Apartments 17</v>
      </c>
    </row>
    <row r="217" spans="1:2" x14ac:dyDescent="0.25">
      <c r="A217" s="3" t="str">
        <f>([2]UKBuilding_List!A217)</f>
        <v>0260</v>
      </c>
      <c r="B217" s="4" t="str">
        <f>([2]UKBuilding_List!B217)</f>
        <v>Greg Page Apartments 18</v>
      </c>
    </row>
    <row r="218" spans="1:2" x14ac:dyDescent="0.25">
      <c r="A218" s="3" t="str">
        <f>([2]UKBuilding_List!A218)</f>
        <v>0261</v>
      </c>
      <c r="B218" s="4" t="str">
        <f>([2]UKBuilding_List!B218)</f>
        <v>Greg Page Apartments 19</v>
      </c>
    </row>
    <row r="219" spans="1:2" x14ac:dyDescent="0.25">
      <c r="A219" s="3" t="str">
        <f>([2]UKBuilding_List!A219)</f>
        <v>0262</v>
      </c>
      <c r="B219" s="4" t="str">
        <f>([2]UKBuilding_List!B219)</f>
        <v>Greg Page Apartments 20</v>
      </c>
    </row>
    <row r="220" spans="1:2" x14ac:dyDescent="0.25">
      <c r="A220" s="3" t="str">
        <f>([2]UKBuilding_List!A220)</f>
        <v>0263</v>
      </c>
      <c r="B220" s="4" t="str">
        <f>([2]UKBuilding_List!B220)</f>
        <v>Greg Page Apartments 21</v>
      </c>
    </row>
    <row r="221" spans="1:2" x14ac:dyDescent="0.25">
      <c r="A221" s="3" t="str">
        <f>([2]UKBuilding_List!A221)</f>
        <v>0264</v>
      </c>
      <c r="B221" s="4" t="str">
        <f>([2]UKBuilding_List!B221)</f>
        <v>Greg Page Apartments 22</v>
      </c>
    </row>
    <row r="222" spans="1:2" x14ac:dyDescent="0.25">
      <c r="A222" s="3" t="str">
        <f>([2]UKBuilding_List!A222)</f>
        <v>0265</v>
      </c>
      <c r="B222" s="4" t="str">
        <f>([2]UKBuilding_List!B222)</f>
        <v>Greg Page Apartments 23</v>
      </c>
    </row>
    <row r="223" spans="1:2" x14ac:dyDescent="0.25">
      <c r="A223" s="3" t="str">
        <f>([2]UKBuilding_List!A223)</f>
        <v>0266</v>
      </c>
      <c r="B223" s="4" t="str">
        <f>([2]UKBuilding_List!B223)</f>
        <v>Greg Page Apartments 24</v>
      </c>
    </row>
    <row r="224" spans="1:2" x14ac:dyDescent="0.25">
      <c r="A224" s="3" t="str">
        <f>([2]UKBuilding_List!A224)</f>
        <v>0267</v>
      </c>
      <c r="B224" s="4" t="str">
        <f>([2]UKBuilding_List!B224)</f>
        <v>Greg Page Apartments 25</v>
      </c>
    </row>
    <row r="225" spans="1:2" x14ac:dyDescent="0.25">
      <c r="A225" s="3" t="str">
        <f>([2]UKBuilding_List!A225)</f>
        <v>0268</v>
      </c>
      <c r="B225" s="4" t="str">
        <f>([2]UKBuilding_List!B225)</f>
        <v>Greg Page Food Storage Laundry</v>
      </c>
    </row>
    <row r="226" spans="1:2" x14ac:dyDescent="0.25">
      <c r="A226" s="3" t="str">
        <f>([2]UKBuilding_List!A226)</f>
        <v>0269</v>
      </c>
      <c r="B226" s="4" t="str">
        <f>([2]UKBuilding_List!B226)</f>
        <v>Communications Building</v>
      </c>
    </row>
    <row r="227" spans="1:2" x14ac:dyDescent="0.25">
      <c r="A227" s="3" t="str">
        <f>([2]UKBuilding_List!A227)</f>
        <v>0272</v>
      </c>
      <c r="B227" s="4" t="str">
        <f>([2]UKBuilding_List!B227)</f>
        <v>Information Building</v>
      </c>
    </row>
    <row r="228" spans="1:2" x14ac:dyDescent="0.25">
      <c r="A228" s="3" t="str">
        <f>([2]UKBuilding_List!A228)</f>
        <v>0274</v>
      </c>
      <c r="B228" s="4" t="str">
        <f>([2]UKBuilding_List!B228)</f>
        <v>Moloney Building</v>
      </c>
    </row>
    <row r="229" spans="1:2" x14ac:dyDescent="0.25">
      <c r="A229" s="3" t="str">
        <f>([2]UKBuilding_List!A229)</f>
        <v>0275</v>
      </c>
      <c r="B229" s="4" t="str">
        <f>([2]UKBuilding_List!B229)</f>
        <v>Bruce Poundstone Regulatory Services Building</v>
      </c>
    </row>
    <row r="230" spans="1:2" x14ac:dyDescent="0.25">
      <c r="A230" s="3" t="str">
        <f>([2]UKBuilding_List!A230)</f>
        <v>0276</v>
      </c>
      <c r="B230" s="4" t="str">
        <f>([2]UKBuilding_List!B230)</f>
        <v>Charles E. Barnhart Building</v>
      </c>
    </row>
    <row r="231" spans="1:2" x14ac:dyDescent="0.25">
      <c r="A231" s="3" t="str">
        <f>([2]UKBuilding_List!A231)</f>
        <v>0277</v>
      </c>
      <c r="B231" s="4" t="str">
        <f>([2]UKBuilding_List!B231)</f>
        <v>Nutter Football Training Facility</v>
      </c>
    </row>
    <row r="232" spans="1:2" x14ac:dyDescent="0.25">
      <c r="A232" s="3" t="str">
        <f>([2]UKBuilding_List!A232)</f>
        <v>0278</v>
      </c>
      <c r="B232" s="4" t="str">
        <f>([2]UKBuilding_List!B232)</f>
        <v>PPD Storage Building</v>
      </c>
    </row>
    <row r="233" spans="1:2" x14ac:dyDescent="0.25">
      <c r="A233" s="3" t="str">
        <f>([2]UKBuilding_List!A233)</f>
        <v>0279</v>
      </c>
      <c r="B233" s="4" t="str">
        <f>([2]UKBuilding_List!B233)</f>
        <v>BIRP Building</v>
      </c>
    </row>
    <row r="234" spans="1:2" x14ac:dyDescent="0.25">
      <c r="A234" s="3" t="str">
        <f>([2]UKBuilding_List!A234)</f>
        <v>0281</v>
      </c>
      <c r="B234" s="4" t="str">
        <f>([2]UKBuilding_List!B234)</f>
        <v>Oliver H. Raymond Civil Engineering</v>
      </c>
    </row>
    <row r="235" spans="1:2" x14ac:dyDescent="0.25">
      <c r="A235" s="3" t="str">
        <f>([2]UKBuilding_List!A235)</f>
        <v>0282</v>
      </c>
      <c r="B235" s="4" t="str">
        <f>([2]UKBuilding_List!B235)</f>
        <v>Gas Storage Building</v>
      </c>
    </row>
    <row r="236" spans="1:2" x14ac:dyDescent="0.25">
      <c r="A236" s="3" t="str">
        <f>([2]UKBuilding_List!A236)</f>
        <v>0283</v>
      </c>
      <c r="B236" s="4" t="str">
        <f>([2]UKBuilding_List!B236)</f>
        <v>Hagan Baseball Stadium</v>
      </c>
    </row>
    <row r="237" spans="1:2" x14ac:dyDescent="0.25">
      <c r="A237" s="3" t="str">
        <f>([2]UKBuilding_List!A237)</f>
        <v>0284</v>
      </c>
      <c r="B237" s="4" t="str">
        <f>([2]UKBuilding_List!B237)</f>
        <v>Kentucky Clinic</v>
      </c>
    </row>
    <row r="238" spans="1:2" x14ac:dyDescent="0.25">
      <c r="A238" s="3" t="str">
        <f>([2]UKBuilding_List!A238)</f>
        <v>0285</v>
      </c>
      <c r="B238" s="4" t="str">
        <f>([2]UKBuilding_List!B238)</f>
        <v>Nutter Field House</v>
      </c>
    </row>
    <row r="239" spans="1:2" x14ac:dyDescent="0.25">
      <c r="A239" s="3" t="str">
        <f>([2]UKBuilding_List!A239)</f>
        <v>0286</v>
      </c>
      <c r="B239" s="4" t="str">
        <f>([2]UKBuilding_List!B239)</f>
        <v>ASTeCC</v>
      </c>
    </row>
    <row r="240" spans="1:2" x14ac:dyDescent="0.25">
      <c r="A240" s="3" t="str">
        <f>([2]UKBuilding_List!A240)</f>
        <v>0287</v>
      </c>
      <c r="B240" s="4" t="str">
        <f>([2]UKBuilding_List!B240)</f>
        <v>Electric HVAC Building</v>
      </c>
    </row>
    <row r="241" spans="1:2" x14ac:dyDescent="0.25">
      <c r="A241" s="3" t="str">
        <f>([2]UKBuilding_List!A241)</f>
        <v>0288</v>
      </c>
      <c r="B241" s="4" t="str">
        <f>([2]UKBuilding_List!B241)</f>
        <v>PPD Greenhouse</v>
      </c>
    </row>
    <row r="242" spans="1:2" x14ac:dyDescent="0.25">
      <c r="A242" s="3" t="str">
        <f>([2]UKBuilding_List!A242)</f>
        <v>0289</v>
      </c>
      <c r="B242" s="4" t="str">
        <f>([2]UKBuilding_List!B242)</f>
        <v>Hazardous Waste Storage</v>
      </c>
    </row>
    <row r="243" spans="1:2" x14ac:dyDescent="0.25">
      <c r="A243" s="3" t="str">
        <f>([2]UKBuilding_List!A243)</f>
        <v>0293</v>
      </c>
      <c r="B243" s="4" t="str">
        <f>([2]UKBuilding_List!B243)</f>
        <v>UK Chandler Hospital</v>
      </c>
    </row>
    <row r="244" spans="1:2" x14ac:dyDescent="0.25">
      <c r="A244" s="3" t="str">
        <f>([2]UKBuilding_List!A244)</f>
        <v>0294</v>
      </c>
      <c r="B244" s="4" t="str">
        <f>([2]UKBuilding_List!B244)</f>
        <v>Gill Heart Institute</v>
      </c>
    </row>
    <row r="245" spans="1:2" x14ac:dyDescent="0.25">
      <c r="A245" s="3" t="str">
        <f>([2]UKBuilding_List!A245)</f>
        <v>0297</v>
      </c>
      <c r="B245" s="4" t="str">
        <f>([2]UKBuilding_List!B245)</f>
        <v>Dental Science Building</v>
      </c>
    </row>
    <row r="246" spans="1:2" x14ac:dyDescent="0.25">
      <c r="A246" s="3" t="str">
        <f>([2]UKBuilding_List!A246)</f>
        <v>0298</v>
      </c>
      <c r="B246" s="4" t="str">
        <f>([2]UKBuilding_List!B246)</f>
        <v>William R. Willard Medical Education Building</v>
      </c>
    </row>
    <row r="247" spans="1:2" x14ac:dyDescent="0.25">
      <c r="A247" s="3" t="str">
        <f>([2]UKBuilding_List!A247)</f>
        <v>0300</v>
      </c>
      <c r="B247" s="4" t="str">
        <f>([2]UKBuilding_List!B247)</f>
        <v>Arboretum Tool Shed</v>
      </c>
    </row>
    <row r="248" spans="1:2" x14ac:dyDescent="0.25">
      <c r="A248" s="3" t="str">
        <f>([2]UKBuilding_List!A248)</f>
        <v>0301</v>
      </c>
      <c r="B248" s="4" t="str">
        <f>([2]UKBuilding_List!B248)</f>
        <v>154 Bonnie Brae</v>
      </c>
    </row>
    <row r="249" spans="1:2" x14ac:dyDescent="0.25">
      <c r="A249" s="3" t="str">
        <f>([2]UKBuilding_List!A249)</f>
        <v>0302</v>
      </c>
      <c r="B249" s="4" t="str">
        <f>([2]UKBuilding_List!B249)</f>
        <v>Dorotha Oatts Smith Visitor Center</v>
      </c>
    </row>
    <row r="250" spans="1:2" x14ac:dyDescent="0.25">
      <c r="A250" s="3" t="str">
        <f>([2]UKBuilding_List!A250)</f>
        <v>0305</v>
      </c>
      <c r="B250" s="4" t="str">
        <f>([2]UKBuilding_List!B250)</f>
        <v>Peter P. Bosomworth Health Sciences Research Building</v>
      </c>
    </row>
    <row r="251" spans="1:2" x14ac:dyDescent="0.25">
      <c r="A251" s="3" t="str">
        <f>([2]UKBuilding_List!A251)</f>
        <v>0312</v>
      </c>
      <c r="B251" s="4" t="str">
        <f>([2]UKBuilding_List!B251)</f>
        <v>Plant Sciences</v>
      </c>
    </row>
    <row r="252" spans="1:2" x14ac:dyDescent="0.25">
      <c r="A252" s="3" t="str">
        <f>([2]UKBuilding_List!A252)</f>
        <v>0314</v>
      </c>
      <c r="B252" s="4" t="str">
        <f>([2]UKBuilding_List!B252)</f>
        <v>252 East Maxwell St</v>
      </c>
    </row>
    <row r="253" spans="1:2" x14ac:dyDescent="0.25">
      <c r="A253" s="3" t="str">
        <f>([2]UKBuilding_List!A253)</f>
        <v>0315</v>
      </c>
      <c r="B253" s="4" t="str">
        <f>([2]UKBuilding_List!B253)</f>
        <v>206 East Maxwell St</v>
      </c>
    </row>
    <row r="254" spans="1:2" x14ac:dyDescent="0.25">
      <c r="A254" s="3" t="str">
        <f>([2]UKBuilding_List!A254)</f>
        <v>0324</v>
      </c>
      <c r="B254" s="4" t="str">
        <f>([2]UKBuilding_List!B254)</f>
        <v>315 Scott St</v>
      </c>
    </row>
    <row r="255" spans="1:2" x14ac:dyDescent="0.25">
      <c r="A255" s="3" t="str">
        <f>([2]UKBuilding_List!A255)</f>
        <v>0325</v>
      </c>
      <c r="B255" s="4" t="str">
        <f>([2]UKBuilding_List!B255)</f>
        <v>317 Scott St</v>
      </c>
    </row>
    <row r="256" spans="1:2" x14ac:dyDescent="0.25">
      <c r="A256" s="3" t="str">
        <f>([2]UKBuilding_List!A256)</f>
        <v>0327</v>
      </c>
      <c r="B256" s="4" t="str">
        <f>([2]UKBuilding_List!B256)</f>
        <v>321 Scott St</v>
      </c>
    </row>
    <row r="257" spans="1:2" x14ac:dyDescent="0.25">
      <c r="A257" s="3" t="str">
        <f>([2]UKBuilding_List!A257)</f>
        <v>0333</v>
      </c>
      <c r="B257" s="4" t="str">
        <f>([2]UKBuilding_List!B257)</f>
        <v>641 South Limestone St</v>
      </c>
    </row>
    <row r="258" spans="1:2" x14ac:dyDescent="0.25">
      <c r="A258" s="3" t="str">
        <f>([2]UKBuilding_List!A258)</f>
        <v>0336</v>
      </c>
      <c r="B258" s="4" t="str">
        <f>([2]UKBuilding_List!B258)</f>
        <v>Thomas D Clark Building</v>
      </c>
    </row>
    <row r="259" spans="1:2" x14ac:dyDescent="0.25">
      <c r="A259" s="3" t="str">
        <f>([2]UKBuilding_List!A259)</f>
        <v>0337</v>
      </c>
      <c r="B259" s="4" t="str">
        <f>([2]UKBuilding_List!B259)</f>
        <v>663 South Limestone Garage</v>
      </c>
    </row>
    <row r="260" spans="1:2" x14ac:dyDescent="0.25">
      <c r="A260" s="3" t="str">
        <f>([2]UKBuilding_List!A260)</f>
        <v>0343</v>
      </c>
      <c r="B260" s="4" t="str">
        <f>([2]UKBuilding_List!B260)</f>
        <v>Bingham Davis House</v>
      </c>
    </row>
    <row r="261" spans="1:2" x14ac:dyDescent="0.25">
      <c r="A261" s="3" t="str">
        <f>([2]UKBuilding_List!A261)</f>
        <v>0344</v>
      </c>
      <c r="B261" s="4" t="str">
        <f>([2]UKBuilding_List!B261)</f>
        <v>Raymond F. Betts House</v>
      </c>
    </row>
    <row r="262" spans="1:2" x14ac:dyDescent="0.25">
      <c r="A262" s="3" t="str">
        <f>([2]UKBuilding_List!A262)</f>
        <v>0345</v>
      </c>
      <c r="B262" s="4" t="str">
        <f>([2]UKBuilding_List!B262)</f>
        <v>Max Kade German House and Cultural Center</v>
      </c>
    </row>
    <row r="263" spans="1:2" x14ac:dyDescent="0.25">
      <c r="A263" s="3" t="str">
        <f>([2]UKBuilding_List!A263)</f>
        <v>0346</v>
      </c>
      <c r="B263" s="4" t="str">
        <f>([2]UKBuilding_List!B263)</f>
        <v>654 Maxwelton Ct</v>
      </c>
    </row>
    <row r="264" spans="1:2" x14ac:dyDescent="0.25">
      <c r="A264" s="3" t="str">
        <f>([2]UKBuilding_List!A264)</f>
        <v>0347</v>
      </c>
      <c r="B264" s="4" t="str">
        <f>([2]UKBuilding_List!B264)</f>
        <v>624 Maxwelton Ct</v>
      </c>
    </row>
    <row r="265" spans="1:2" x14ac:dyDescent="0.25">
      <c r="A265" s="3" t="str">
        <f>([2]UKBuilding_List!A265)</f>
        <v>0348</v>
      </c>
      <c r="B265" s="4" t="str">
        <f>([2]UKBuilding_List!B265)</f>
        <v>626 Maxwelton Ct</v>
      </c>
    </row>
    <row r="266" spans="1:2" x14ac:dyDescent="0.25">
      <c r="A266" s="3" t="str">
        <f>([2]UKBuilding_List!A266)</f>
        <v>0349</v>
      </c>
      <c r="B266" s="4" t="str">
        <f>([2]UKBuilding_List!B266)</f>
        <v>641 Maxwelton Ct</v>
      </c>
    </row>
    <row r="267" spans="1:2" x14ac:dyDescent="0.25">
      <c r="A267" s="3" t="str">
        <f>([2]UKBuilding_List!A267)</f>
        <v>0350</v>
      </c>
      <c r="B267" s="4" t="str">
        <f>([2]UKBuilding_List!B267)</f>
        <v>643 Maxwelton Ct</v>
      </c>
    </row>
    <row r="268" spans="1:2" x14ac:dyDescent="0.25">
      <c r="A268" s="3" t="str">
        <f>([2]UKBuilding_List!A268)</f>
        <v>0351</v>
      </c>
      <c r="B268" s="4" t="str">
        <f>([2]UKBuilding_List!B268)</f>
        <v>644 Maxwelton Ct</v>
      </c>
    </row>
    <row r="269" spans="1:2" x14ac:dyDescent="0.25">
      <c r="A269" s="3" t="str">
        <f>([2]UKBuilding_List!A269)</f>
        <v>0353</v>
      </c>
      <c r="B269" s="4" t="str">
        <f>([2]UKBuilding_List!B269)</f>
        <v>520 Oldham Ct</v>
      </c>
    </row>
    <row r="270" spans="1:2" x14ac:dyDescent="0.25">
      <c r="A270" s="3" t="str">
        <f>([2]UKBuilding_List!A270)</f>
        <v>0356</v>
      </c>
      <c r="B270" s="4" t="str">
        <f>([2]UKBuilding_List!B270)</f>
        <v>119 State St</v>
      </c>
    </row>
    <row r="271" spans="1:2" x14ac:dyDescent="0.25">
      <c r="A271" s="3" t="str">
        <f>([2]UKBuilding_List!A271)</f>
        <v>0361</v>
      </c>
      <c r="B271" s="4" t="str">
        <f>([2]UKBuilding_List!B271)</f>
        <v>402 Pennsylvania Ct</v>
      </c>
    </row>
    <row r="272" spans="1:2" x14ac:dyDescent="0.25">
      <c r="A272" s="3" t="str">
        <f>([2]UKBuilding_List!A272)</f>
        <v>0362</v>
      </c>
      <c r="B272" s="4" t="str">
        <f>([2]UKBuilding_List!B272)</f>
        <v>405 Pennsylvania Ct</v>
      </c>
    </row>
    <row r="273" spans="1:2" x14ac:dyDescent="0.25">
      <c r="A273" s="3" t="str">
        <f>([2]UKBuilding_List!A273)</f>
        <v>0363</v>
      </c>
      <c r="B273" s="4" t="str">
        <f>([2]UKBuilding_List!B273)</f>
        <v>406 Pennsylvania Ct</v>
      </c>
    </row>
    <row r="274" spans="1:2" x14ac:dyDescent="0.25">
      <c r="A274" s="3" t="str">
        <f>([2]UKBuilding_List!A274)</f>
        <v>0365</v>
      </c>
      <c r="B274" s="4" t="str">
        <f>([2]UKBuilding_List!B274)</f>
        <v>410 Pennsylvania Ct</v>
      </c>
    </row>
    <row r="275" spans="1:2" x14ac:dyDescent="0.25">
      <c r="A275" s="3" t="str">
        <f>([2]UKBuilding_List!A275)</f>
        <v>0377</v>
      </c>
      <c r="B275" s="4" t="str">
        <f>([2]UKBuilding_List!B275)</f>
        <v>319 Rose Lane</v>
      </c>
    </row>
    <row r="276" spans="1:2" x14ac:dyDescent="0.25">
      <c r="A276" s="3" t="str">
        <f>([2]UKBuilding_List!A276)</f>
        <v>0378</v>
      </c>
      <c r="B276" s="4" t="str">
        <f>([2]UKBuilding_List!B276)</f>
        <v>321 Rose Lane</v>
      </c>
    </row>
    <row r="277" spans="1:2" x14ac:dyDescent="0.25">
      <c r="A277" s="3" t="str">
        <f>([2]UKBuilding_List!A277)</f>
        <v>0381</v>
      </c>
      <c r="B277" s="4" t="str">
        <f>([2]UKBuilding_List!B277)</f>
        <v>162-164 Gazette Avenue</v>
      </c>
    </row>
    <row r="278" spans="1:2" x14ac:dyDescent="0.25">
      <c r="A278" s="3" t="str">
        <f>([2]UKBuilding_List!A278)</f>
        <v>0386</v>
      </c>
      <c r="B278" s="4" t="str">
        <f>([2]UKBuilding_List!B278)</f>
        <v>150 Gazette Avenue</v>
      </c>
    </row>
    <row r="279" spans="1:2" x14ac:dyDescent="0.25">
      <c r="A279" s="3" t="str">
        <f>([2]UKBuilding_List!A279)</f>
        <v>0390</v>
      </c>
      <c r="B279" s="4" t="str">
        <f>([2]UKBuilding_List!B279)</f>
        <v>Bus Shelter #1</v>
      </c>
    </row>
    <row r="280" spans="1:2" x14ac:dyDescent="0.25">
      <c r="A280" s="3" t="str">
        <f>([2]UKBuilding_List!A280)</f>
        <v>0391</v>
      </c>
      <c r="B280" s="4" t="str">
        <f>([2]UKBuilding_List!B280)</f>
        <v>Bus Shelter #2</v>
      </c>
    </row>
    <row r="281" spans="1:2" x14ac:dyDescent="0.25">
      <c r="A281" s="3" t="str">
        <f>([2]UKBuilding_List!A281)</f>
        <v>0392</v>
      </c>
      <c r="B281" s="4" t="str">
        <f>([2]UKBuilding_List!B281)</f>
        <v>Bus Shelter #3</v>
      </c>
    </row>
    <row r="282" spans="1:2" x14ac:dyDescent="0.25">
      <c r="A282" s="3" t="str">
        <f>([2]UKBuilding_List!A282)</f>
        <v>0393</v>
      </c>
      <c r="B282" s="4" t="str">
        <f>([2]UKBuilding_List!B282)</f>
        <v>Bus Shelter #7</v>
      </c>
    </row>
    <row r="283" spans="1:2" x14ac:dyDescent="0.25">
      <c r="A283" s="3" t="str">
        <f>([2]UKBuilding_List!A283)</f>
        <v>0394</v>
      </c>
      <c r="B283" s="4" t="str">
        <f>([2]UKBuilding_List!B283)</f>
        <v>Bus Shelter #6</v>
      </c>
    </row>
    <row r="284" spans="1:2" x14ac:dyDescent="0.25">
      <c r="A284" s="3" t="str">
        <f>([2]UKBuilding_List!A284)</f>
        <v>0397</v>
      </c>
      <c r="B284" s="4" t="str">
        <f>([2]UKBuilding_List!B284)</f>
        <v>Bus Shelter #9</v>
      </c>
    </row>
    <row r="285" spans="1:2" x14ac:dyDescent="0.25">
      <c r="A285" s="3" t="str">
        <f>([2]UKBuilding_List!A285)</f>
        <v>0398</v>
      </c>
      <c r="B285" s="4" t="str">
        <f>([2]UKBuilding_List!B285)</f>
        <v>Bus Shelter #10</v>
      </c>
    </row>
    <row r="286" spans="1:2" x14ac:dyDescent="0.25">
      <c r="A286" s="3" t="str">
        <f>([2]UKBuilding_List!A286)</f>
        <v>0399</v>
      </c>
      <c r="B286" s="4" t="str">
        <f>([2]UKBuilding_List!B286)</f>
        <v>Bus Shelter #11</v>
      </c>
    </row>
    <row r="287" spans="1:2" x14ac:dyDescent="0.25">
      <c r="A287" s="3" t="str">
        <f>([2]UKBuilding_List!A287)</f>
        <v>0400</v>
      </c>
      <c r="B287" s="4" t="str">
        <f>([2]UKBuilding_List!B287)</f>
        <v>Ellen H. Richards House</v>
      </c>
    </row>
    <row r="288" spans="1:2" x14ac:dyDescent="0.25">
      <c r="A288" s="3" t="str">
        <f>([2]UKBuilding_List!A288)</f>
        <v>0401</v>
      </c>
      <c r="B288" s="4" t="str">
        <f>([2]UKBuilding_List!B288)</f>
        <v>Weldon House</v>
      </c>
    </row>
    <row r="289" spans="1:2" x14ac:dyDescent="0.25">
      <c r="A289" s="3" t="str">
        <f>([2]UKBuilding_List!A289)</f>
        <v>0402</v>
      </c>
      <c r="B289" s="4" t="str">
        <f>([2]UKBuilding_List!B289)</f>
        <v>147 Washington Ave</v>
      </c>
    </row>
    <row r="290" spans="1:2" x14ac:dyDescent="0.25">
      <c r="A290" s="3" t="str">
        <f>([2]UKBuilding_List!A290)</f>
        <v>0412</v>
      </c>
      <c r="B290" s="4" t="str">
        <f>([2]UKBuilding_List!B290)</f>
        <v>403 Pennsylvania Ct</v>
      </c>
    </row>
    <row r="291" spans="1:2" x14ac:dyDescent="0.25">
      <c r="A291" s="3" t="str">
        <f>([2]UKBuilding_List!A291)</f>
        <v>0413</v>
      </c>
      <c r="B291" s="4" t="str">
        <f>([2]UKBuilding_List!B291)</f>
        <v>Softball/Soccer Locker Rooms</v>
      </c>
    </row>
    <row r="292" spans="1:2" x14ac:dyDescent="0.25">
      <c r="A292" s="3" t="str">
        <f>([2]UKBuilding_List!A292)</f>
        <v>0416</v>
      </c>
      <c r="B292" s="4" t="str">
        <f>([2]UKBuilding_List!B292)</f>
        <v>Bus Shelter #12</v>
      </c>
    </row>
    <row r="293" spans="1:2" x14ac:dyDescent="0.25">
      <c r="A293" s="3" t="str">
        <f>([2]UKBuilding_List!A293)</f>
        <v>0417</v>
      </c>
      <c r="B293" s="4" t="str">
        <f>([2]UKBuilding_List!B293)</f>
        <v>660 South Limestone</v>
      </c>
    </row>
    <row r="294" spans="1:2" x14ac:dyDescent="0.25">
      <c r="A294" s="3" t="str">
        <f>([2]UKBuilding_List!A294)</f>
        <v>0418</v>
      </c>
      <c r="B294" s="4" t="str">
        <f>([2]UKBuilding_List!B294)</f>
        <v>Bus Shelter #4</v>
      </c>
    </row>
    <row r="295" spans="1:2" x14ac:dyDescent="0.25">
      <c r="A295" s="3" t="str">
        <f>([2]UKBuilding_List!A295)</f>
        <v>0419</v>
      </c>
      <c r="B295" s="4" t="str">
        <f>([2]UKBuilding_List!B295)</f>
        <v>Bus Shelter #13</v>
      </c>
    </row>
    <row r="296" spans="1:2" x14ac:dyDescent="0.25">
      <c r="A296" s="3" t="str">
        <f>([2]UKBuilding_List!A296)</f>
        <v>0420</v>
      </c>
      <c r="B296" s="4" t="str">
        <f>([2]UKBuilding_List!B296)</f>
        <v>424 Euclid Avenue</v>
      </c>
    </row>
    <row r="297" spans="1:2" x14ac:dyDescent="0.25">
      <c r="A297" s="3" t="str">
        <f>([2]UKBuilding_List!A297)</f>
        <v>0428</v>
      </c>
      <c r="B297" s="4" t="str">
        <f>([2]UKBuilding_List!B297)</f>
        <v>457 Woodland Ave</v>
      </c>
    </row>
    <row r="298" spans="1:2" x14ac:dyDescent="0.25">
      <c r="A298" s="3" t="str">
        <f>([2]UKBuilding_List!A298)</f>
        <v>0432</v>
      </c>
      <c r="B298" s="4" t="str">
        <f>([2]UKBuilding_List!B298)</f>
        <v>Commonwealth House</v>
      </c>
    </row>
    <row r="299" spans="1:2" x14ac:dyDescent="0.25">
      <c r="A299" s="3" t="str">
        <f>([2]UKBuilding_List!A299)</f>
        <v>0433</v>
      </c>
      <c r="B299" s="4" t="str">
        <f>([2]UKBuilding_List!B299)</f>
        <v>William E and Casiana Schmidt Vocal Arts Center</v>
      </c>
    </row>
    <row r="300" spans="1:2" x14ac:dyDescent="0.25">
      <c r="A300" s="3" t="str">
        <f>([2]UKBuilding_List!A300)</f>
        <v>0442</v>
      </c>
      <c r="B300" s="4" t="str">
        <f>([2]UKBuilding_List!B300)</f>
        <v>Ligon House</v>
      </c>
    </row>
    <row r="301" spans="1:2" x14ac:dyDescent="0.25">
      <c r="A301" s="3" t="str">
        <f>([2]UKBuilding_List!A301)</f>
        <v>0446</v>
      </c>
      <c r="B301" s="4" t="str">
        <f>([2]UKBuilding_List!B301)</f>
        <v>Softball Stadium</v>
      </c>
    </row>
    <row r="302" spans="1:2" x14ac:dyDescent="0.25">
      <c r="A302" s="3" t="str">
        <f>([2]UKBuilding_List!A302)</f>
        <v>0447</v>
      </c>
      <c r="B302" s="4" t="str">
        <f>([2]UKBuilding_List!B302)</f>
        <v>Hitting Pavilion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 Fraternity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Structure #6</v>
      </c>
    </row>
    <row r="341" spans="1:2" x14ac:dyDescent="0.25">
      <c r="A341" s="3" t="str">
        <f>([2]UKBuilding_List!A341)</f>
        <v>0572</v>
      </c>
      <c r="B341" s="4" t="str">
        <f>([2]UKBuilding_List!B341)</f>
        <v>Parking Structure #7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Structure #8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0633</v>
      </c>
      <c r="B371" s="4" t="str">
        <f>([2]UKBuilding_List!B371)</f>
        <v>Davis Marksbury Building</v>
      </c>
    </row>
    <row r="372" spans="1:2" x14ac:dyDescent="0.25">
      <c r="A372" s="3" t="str">
        <f>([2]UKBuilding_List!A372)</f>
        <v>0636</v>
      </c>
      <c r="B372" s="4" t="str">
        <f>([2]UKBuilding_List!B372)</f>
        <v>411 Pennsylvania Court</v>
      </c>
    </row>
    <row r="373" spans="1:2" x14ac:dyDescent="0.25">
      <c r="A373" s="3" t="str">
        <f>([2]UKBuilding_List!A373)</f>
        <v>0637</v>
      </c>
      <c r="B373" s="4" t="str">
        <f>([2]UKBuilding_List!B373)</f>
        <v>1041 S. Limestone St.</v>
      </c>
    </row>
    <row r="374" spans="1:2" x14ac:dyDescent="0.25">
      <c r="A374" s="3" t="str">
        <f>([2]UKBuilding_List!A374)</f>
        <v>0639</v>
      </c>
      <c r="B374" s="4" t="str">
        <f>([2]UKBuilding_List!B374)</f>
        <v>1045 S. Limestone St</v>
      </c>
    </row>
    <row r="375" spans="1:2" x14ac:dyDescent="0.25">
      <c r="A375" s="3" t="str">
        <f>([2]UKBuilding_List!A375)</f>
        <v>0641</v>
      </c>
      <c r="B375" s="4" t="str">
        <f>([2]UKBuilding_List!B375)</f>
        <v>409 Pennsylvania Ct</v>
      </c>
    </row>
    <row r="376" spans="1:2" x14ac:dyDescent="0.25">
      <c r="A376" s="3" t="str">
        <f>([2]UKBuilding_List!A376)</f>
        <v>0644</v>
      </c>
      <c r="B376" s="4" t="str">
        <f>([2]UKBuilding_List!B376)</f>
        <v>Wildcat Coal Lodge</v>
      </c>
    </row>
    <row r="377" spans="1:2" x14ac:dyDescent="0.25">
      <c r="A377" s="3" t="str">
        <f>([2]UKBuilding_List!A377)</f>
        <v>0645</v>
      </c>
      <c r="B377" s="4" t="str">
        <f>([2]UKBuilding_List!B377)</f>
        <v>179 Leader Ave</v>
      </c>
    </row>
    <row r="378" spans="1:2" x14ac:dyDescent="0.25">
      <c r="A378" s="3" t="str">
        <f>([2]UKBuilding_List!A378)</f>
        <v>0646</v>
      </c>
      <c r="B378" s="4" t="str">
        <f>([2]UKBuilding_List!B378)</f>
        <v>404 Pennsylvania Ct</v>
      </c>
    </row>
    <row r="379" spans="1:2" x14ac:dyDescent="0.25">
      <c r="A379" s="3" t="str">
        <f>([2]UKBuilding_List!A379)</f>
        <v>0647</v>
      </c>
      <c r="B379" s="4" t="str">
        <f>([2]UKBuilding_List!B379)</f>
        <v>213 Transcript Ave</v>
      </c>
    </row>
    <row r="380" spans="1:2" x14ac:dyDescent="0.25">
      <c r="A380" s="3" t="str">
        <f>([2]UKBuilding_List!A380)</f>
        <v>0648</v>
      </c>
      <c r="B380" s="4" t="str">
        <f>([2]UKBuilding_List!B380)</f>
        <v>221 Transcript Ave</v>
      </c>
    </row>
    <row r="381" spans="1:2" x14ac:dyDescent="0.25">
      <c r="A381" s="3" t="str">
        <f>([2]UKBuilding_List!A381)</f>
        <v>0649</v>
      </c>
      <c r="B381" s="4" t="str">
        <f>([2]UKBuilding_List!B381)</f>
        <v>217 Transcript Ave</v>
      </c>
    </row>
    <row r="382" spans="1:2" x14ac:dyDescent="0.25">
      <c r="A382" s="3" t="str">
        <f>([2]UKBuilding_List!A382)</f>
        <v>0650</v>
      </c>
      <c r="B382" s="4" t="str">
        <f>([2]UKBuilding_List!B382)</f>
        <v>Second New Housing - North Campus</v>
      </c>
    </row>
    <row r="383" spans="1:2" x14ac:dyDescent="0.25">
      <c r="A383" s="3">
        <f>([2]UKBuilding_List!A383)</f>
        <v>1200</v>
      </c>
      <c r="B383" s="4" t="str">
        <f>([2]UKBuilding_List!B383)</f>
        <v>Electric Substation #1</v>
      </c>
    </row>
    <row r="384" spans="1:2" x14ac:dyDescent="0.25">
      <c r="A384" s="3">
        <f>([2]UKBuilding_List!A384)</f>
        <v>1201</v>
      </c>
      <c r="B384" s="4" t="str">
        <f>([2]UKBuilding_List!B384)</f>
        <v>Electric Substation #3</v>
      </c>
    </row>
    <row r="385" spans="1:2" x14ac:dyDescent="0.25">
      <c r="A385" s="3" t="str">
        <f>([2]UKBuilding_List!A385)</f>
        <v>8633</v>
      </c>
      <c r="B385" s="4" t="str">
        <f>([2]UKBuilding_List!B385)</f>
        <v>UK HealthCare Good Samaritan Hospital</v>
      </c>
    </row>
    <row r="386" spans="1:2" x14ac:dyDescent="0.25">
      <c r="A386" s="3" t="str">
        <f>([2]UKBuilding_List!A386)</f>
        <v>9127</v>
      </c>
      <c r="B386" s="4" t="str">
        <f>([2]UKBuilding_List!B386)</f>
        <v>1101 S. Limestone</v>
      </c>
    </row>
    <row r="387" spans="1:2" x14ac:dyDescent="0.25">
      <c r="A387" s="3">
        <f>([2]UKBuilding_List!A387)</f>
        <v>9813</v>
      </c>
      <c r="B387" s="4" t="str">
        <f>([2]UKBuilding_List!B387)</f>
        <v>UK Child Care Development Center</v>
      </c>
    </row>
    <row r="388" spans="1:2" x14ac:dyDescent="0.25">
      <c r="A388" s="3" t="str">
        <f>([2]UKBuilding_List!A388)</f>
        <v>9925</v>
      </c>
      <c r="B388" s="4" t="str">
        <f>([2]UKBuilding_List!B388)</f>
        <v>Alpha Phi Sorority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2012-11-21T19:02:21Z</cp:lastPrinted>
  <dcterms:created xsi:type="dcterms:W3CDTF">2011-05-03T21:43:50Z</dcterms:created>
  <dcterms:modified xsi:type="dcterms:W3CDTF">2012-11-29T21:39:50Z</dcterms:modified>
</cp:coreProperties>
</file>