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5" i="1"/>
  <c r="M18" i="1"/>
  <c r="M28" i="1"/>
  <c r="M29" i="1"/>
  <c r="J7" i="1"/>
  <c r="J8" i="1"/>
  <c r="J9" i="1"/>
  <c r="J10" i="1"/>
  <c r="J11" i="1"/>
  <c r="J12" i="1"/>
  <c r="J13" i="1"/>
  <c r="J14" i="1"/>
  <c r="J15" i="1"/>
  <c r="J18" i="1"/>
  <c r="J28" i="1"/>
  <c r="J29" i="1"/>
  <c r="H32" i="1" l="1"/>
  <c r="G32" i="1"/>
  <c r="M32" i="1" l="1"/>
  <c r="K2" i="1" s="1"/>
  <c r="J3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<sst xmlns="http://schemas.openxmlformats.org/spreadsheetml/2006/main" count="242" uniqueCount="124">
  <si>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</si>
  <si>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</si>
  <si>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</si>
  <si>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</si>
  <si>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</si>
  <si>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</si>
  <si>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</si>
  <si>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</si>
  <si>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</si>
  <si>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</si>
  <si>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</si>
  <si>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</si>
  <si>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</si>
  <si>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</si>
  <si>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</si>
  <si>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</si>
  <si>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</si>
  <si>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</si>
  <si>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</si>
  <si>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</si>
  <si>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</si>
  <si>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</si>
  <si>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</si>
  <si>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</si>
  <si>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</si>
  <si>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</si>
  <si>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</si>
  <si>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</si>
  <si>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</si>
  <si>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</si>
  <si>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</si>
  <si>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</si>
  <si>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</si>
  <si>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</si>
  <si>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</si>
  <si>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</si>
  <si>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</si>
  <si>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</si>
  <si>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</si>
  <si>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</si>
  <si>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</si>
  <si>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</si>
  <si>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</si>
  <si>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</si>
  <si>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</si>
  <si>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</si>
  <si>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</si>
  <si>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</si>
  <si>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</si>
  <si>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</si>
  <si>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</si>
  <si>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</si>
  <si>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</si>
  <si>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</si>
  <si>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</si>
  <si>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</si>
  <si>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</si>
  <si>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</si>
  <si>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</si>
  <si>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</si>
  <si>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</si>
  <si>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</si>
  <si>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</si>
  <si>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</si>
  <si>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</si>
  <si>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</si>
  <si>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</si>
  <si>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</si>
  <si>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</si>
  <si>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</si>
  <si>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</si>
  <si>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</si>
  <si>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</si>
  <si>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</si>
  <si>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0045</t>
  </si>
  <si>
    <t>01</t>
  </si>
  <si>
    <t>0103</t>
  </si>
  <si>
    <t>0103A</t>
  </si>
  <si>
    <t>103B</t>
  </si>
  <si>
    <t>103B1</t>
  </si>
  <si>
    <t>103C</t>
  </si>
  <si>
    <t>3 New windows added</t>
  </si>
  <si>
    <t>128A</t>
  </si>
  <si>
    <t>128B</t>
  </si>
  <si>
    <t>128C</t>
  </si>
  <si>
    <t>128D</t>
  </si>
  <si>
    <t>128E</t>
  </si>
  <si>
    <t>Room Label Change: 128 Changed To 128A</t>
  </si>
  <si>
    <t>C.A.R.E.S. NEW OFFICE</t>
  </si>
  <si>
    <t>02</t>
  </si>
  <si>
    <t>230A</t>
  </si>
  <si>
    <t>230B</t>
  </si>
  <si>
    <t>230C</t>
  </si>
  <si>
    <t>230D</t>
  </si>
  <si>
    <t>230E</t>
  </si>
  <si>
    <t>230F</t>
  </si>
  <si>
    <t>Former service office, now hallway</t>
  </si>
  <si>
    <t>103 is now vestibule; no door</t>
  </si>
  <si>
    <t>100</t>
  </si>
  <si>
    <t>New Door</t>
  </si>
  <si>
    <t>door removed, former conference room, now hallway</t>
  </si>
  <si>
    <t>Was part of 128</t>
  </si>
  <si>
    <t>was 128B</t>
  </si>
  <si>
    <t>was 128C</t>
  </si>
  <si>
    <t>moved location to where 128C was; office now, not a closet</t>
  </si>
  <si>
    <t>Create room; Room Label Change: 103A Changed To 103B1</t>
  </si>
  <si>
    <t>was 230E before reno</t>
  </si>
  <si>
    <t>Add Room: Room Label Change:230E Changed To 230F</t>
  </si>
  <si>
    <t>LX-0045-01-102C</t>
  </si>
  <si>
    <t>MCVEY HALL - Room 102C</t>
  </si>
  <si>
    <t>LX-0045-01-103B</t>
  </si>
  <si>
    <t>MCVEY HALL - Room 103B</t>
  </si>
  <si>
    <t>LX-0045-01-103B1</t>
  </si>
  <si>
    <t>MCVEY HALL - Room 103B1</t>
  </si>
  <si>
    <t>LX-0045-01-103C</t>
  </si>
  <si>
    <t>MCVEY HALL - Room 103C</t>
  </si>
  <si>
    <t>LX-0045-01-120B</t>
  </si>
  <si>
    <t>MCVEY HALL - Room 120B</t>
  </si>
  <si>
    <t>LX-0045-02-230F</t>
  </si>
  <si>
    <t>MCVEY HALL - Room 230F</t>
  </si>
  <si>
    <t>LX-0045-02-231A</t>
  </si>
  <si>
    <t>MCVEY HALL - Room 231A</t>
  </si>
  <si>
    <t>LX-0045-02-231B</t>
  </si>
  <si>
    <t>MCVEY HALL - Room 231B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</si>
</sst>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37" borderId="18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/>
          <cell r="C43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12.5703125" style="27" bestFit="1" customWidth="1"/>
    <col min="2" max="2" width="7.42578125" style="27" bestFit="1" customWidth="1"/>
    <col min="3" max="3" width="28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18.5703125" style="11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15" t="s">
        <v>7</v>
      </c>
      <c r="B1" s="72" t="s">
        <v>74</v>
      </c>
      <c r="C1" s="72"/>
      <c r="F1" s="17" t="s">
        <v>10</v>
      </c>
      <c r="G1" s="52">
        <v>42223</v>
      </c>
      <c r="J1" s="18" t="s">
        <v>35</v>
      </c>
      <c r="K1" s="18" t="s">
        <v>36</v>
      </c>
      <c r="L1" s="19"/>
      <c r="M1" s="19"/>
      <c r="N1" s="19"/>
      <c r="O1" s="20" t="s">
        <v>37</v>
      </c>
      <c r="P1" s="21" t="s">
        <v>49</v>
      </c>
    </row>
    <row r="2" spans="1:16" ht="16.5" thickBot="1" x14ac:dyDescent="0.3">
      <c r="A2" s="22" t="s">
        <v>8</v>
      </c>
      <c r="B2" s="73" t="str">
        <f>VLOOKUP(B1,BuildingList!A:B,2,FALSE)</f>
        <v>McVey Hall</v>
      </c>
      <c r="C2" s="73"/>
      <c r="F2" s="23" t="s">
        <v>12</v>
      </c>
      <c r="G2" s="59" t="s">
        <v>62</v>
      </c>
      <c r="J2" s="14">
        <f>G32-J32</f>
        <v>18</v>
      </c>
      <c r="K2" s="14">
        <f>H32-M32</f>
        <v>5</v>
      </c>
      <c r="L2" s="24"/>
      <c r="M2" s="24"/>
      <c r="N2" s="24"/>
      <c r="O2" s="25"/>
      <c r="P2" s="26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1" customFormat="1" ht="45.75" thickBot="1" x14ac:dyDescent="0.3">
      <c r="A5" s="28" t="s">
        <v>19</v>
      </c>
      <c r="B5" s="28" t="s">
        <v>14</v>
      </c>
      <c r="C5" s="29" t="s">
        <v>9</v>
      </c>
      <c r="D5" s="29" t="s">
        <v>4</v>
      </c>
      <c r="E5" s="29" t="s">
        <v>1</v>
      </c>
      <c r="F5" s="29" t="s">
        <v>11</v>
      </c>
      <c r="G5" s="29" t="s">
        <v>15</v>
      </c>
      <c r="H5" s="30" t="s">
        <v>16</v>
      </c>
      <c r="I5" s="30" t="s">
        <v>17</v>
      </c>
      <c r="J5" s="30" t="s">
        <v>38</v>
      </c>
      <c r="K5" s="30" t="s">
        <v>39</v>
      </c>
      <c r="L5" s="30" t="s">
        <v>40</v>
      </c>
      <c r="M5" s="30" t="s">
        <v>41</v>
      </c>
      <c r="N5" s="30" t="s">
        <v>39</v>
      </c>
      <c r="O5" s="30" t="s">
        <v>40</v>
      </c>
    </row>
    <row r="6" spans="1:16" ht="15.75" thickTop="1" x14ac:dyDescent="0.25">
      <c r="A6" s="32" t="s">
        <v>98</v>
      </c>
      <c r="B6" s="27" t="s">
        <v>75</v>
      </c>
      <c r="C6" s="11" t="s">
        <v>99</v>
      </c>
      <c r="D6" s="16" t="s">
        <v>6</v>
      </c>
      <c r="E6" s="36"/>
      <c r="F6" s="36"/>
      <c r="G6" s="33" t="s">
        <v>3</v>
      </c>
      <c r="J6" s="10"/>
      <c r="K6" s="34"/>
      <c r="L6" s="10"/>
      <c r="M6" s="10"/>
      <c r="N6" s="34"/>
      <c r="O6" s="10"/>
    </row>
    <row r="7" spans="1:16" ht="30" x14ac:dyDescent="0.25">
      <c r="A7" s="32" t="s">
        <v>76</v>
      </c>
      <c r="B7" s="27" t="s">
        <v>75</v>
      </c>
      <c r="C7" s="11" t="s">
        <v>22</v>
      </c>
      <c r="D7" s="16" t="s">
        <v>5</v>
      </c>
      <c r="E7" s="36">
        <v>523</v>
      </c>
      <c r="F7" s="36">
        <v>39</v>
      </c>
      <c r="G7" s="33" t="s">
        <v>3</v>
      </c>
      <c r="H7" s="11" t="s">
        <v>13</v>
      </c>
      <c r="I7" s="11" t="s">
        <v>97</v>
      </c>
      <c r="J7" s="10">
        <f>IF(G7="No Change","N/A",IF(G7="New Tag Required",Lookup!F:F,IF(G7="Remove Old Tag",Lookup!F:F,IF(G7="N/A","N/A",""))))</f>
        <v>0</v>
      </c>
      <c r="K7" s="34"/>
      <c r="L7" s="10"/>
      <c r="M7" s="10" t="str">
        <f>IF(H7="No Change","N/A",IF(H7="New Tag Required",Lookup!F:F,IF(H7="Remove Old Sign",Lookup!F:F,IF(H7="N/A","N/A",""))))</f>
        <v>N/A</v>
      </c>
      <c r="N7" s="34"/>
      <c r="O7" s="10"/>
    </row>
    <row r="8" spans="1:16" x14ac:dyDescent="0.25">
      <c r="A8" s="37" t="s">
        <v>77</v>
      </c>
      <c r="B8" s="27" t="s">
        <v>75</v>
      </c>
      <c r="C8" s="11" t="s">
        <v>51</v>
      </c>
      <c r="D8" s="16" t="s">
        <v>5</v>
      </c>
      <c r="E8" s="33">
        <v>11</v>
      </c>
      <c r="F8" s="33">
        <v>57</v>
      </c>
      <c r="G8" s="33" t="s">
        <v>55</v>
      </c>
      <c r="H8" s="11" t="s">
        <v>18</v>
      </c>
      <c r="I8" s="11" t="s">
        <v>88</v>
      </c>
      <c r="J8" s="10">
        <f>IF(G8="No Change","N/A",IF(G8="New Tag Required",Lookup!F:F,IF(G8="Remove Old Tag",Lookup!F:F,IF(G8="N/A","N/A",""))))</f>
        <v>0</v>
      </c>
      <c r="K8" s="34"/>
      <c r="L8" s="10"/>
      <c r="M8" s="10" t="str">
        <f>IF(H8="No Change","N/A",IF(H8="New Tag Required",Lookup!F:F,IF(H8="Remove Old Sign",Lookup!F:F,IF(H8="N/A","N/A",""))))</f>
        <v/>
      </c>
      <c r="N8" s="34"/>
      <c r="O8" s="10"/>
    </row>
    <row r="9" spans="1:16" x14ac:dyDescent="0.25">
      <c r="A9" s="37" t="s">
        <v>78</v>
      </c>
      <c r="B9" s="27" t="s">
        <v>75</v>
      </c>
      <c r="C9" s="11" t="s">
        <v>24</v>
      </c>
      <c r="D9" s="16" t="s">
        <v>5</v>
      </c>
      <c r="E9" s="33">
        <v>0</v>
      </c>
      <c r="F9" s="33">
        <v>152</v>
      </c>
      <c r="G9" s="33" t="s">
        <v>3</v>
      </c>
      <c r="H9" s="11" t="s">
        <v>18</v>
      </c>
      <c r="I9" s="11" t="s">
        <v>88</v>
      </c>
      <c r="J9" s="10">
        <f>IF(G9="No Change","N/A",IF(G9="New Tag Required",Lookup!F:F,IF(G9="Remove Old Tag",Lookup!F:F,IF(G9="N/A","N/A",""))))</f>
        <v>0</v>
      </c>
      <c r="K9" s="34"/>
      <c r="L9" s="10"/>
      <c r="M9" s="10" t="str">
        <f>IF(H9="No Change","N/A",IF(H9="New Tag Required",Lookup!F:F,IF(H9="Remove Old Sign",Lookup!F:F,IF(H9="N/A","N/A",""))))</f>
        <v/>
      </c>
      <c r="N9" s="34"/>
      <c r="O9" s="10"/>
    </row>
    <row r="10" spans="1:16" ht="45" x14ac:dyDescent="0.25">
      <c r="A10" s="37" t="s">
        <v>79</v>
      </c>
      <c r="B10" s="27" t="s">
        <v>75</v>
      </c>
      <c r="C10" s="11" t="s">
        <v>105</v>
      </c>
      <c r="D10" s="16" t="s">
        <v>6</v>
      </c>
      <c r="E10" s="33">
        <v>0</v>
      </c>
      <c r="F10" s="33">
        <v>11</v>
      </c>
      <c r="G10" s="33" t="s">
        <v>3</v>
      </c>
      <c r="J10" s="10">
        <f>IF(G10="No Change","N/A",IF(G10="New Tag Required",Lookup!F:F,IF(G10="Remove Old Tag",Lookup!F:F,IF(G10="N/A","N/A",""))))</f>
        <v>0</v>
      </c>
      <c r="K10" s="34"/>
      <c r="L10" s="10"/>
      <c r="M10" s="10" t="str">
        <f>IF(H10="No Change","N/A",IF(H10="New Tag Required",Lookup!F:F,IF(H10="Remove Old Sign",Lookup!F:F,IF(H10="N/A","N/A",""))))</f>
        <v/>
      </c>
      <c r="N10" s="34"/>
      <c r="O10" s="10"/>
    </row>
    <row r="11" spans="1:16" x14ac:dyDescent="0.25">
      <c r="A11" s="37" t="s">
        <v>80</v>
      </c>
      <c r="B11" s="27" t="s">
        <v>75</v>
      </c>
      <c r="C11" s="11" t="s">
        <v>24</v>
      </c>
      <c r="D11" s="16" t="s">
        <v>5</v>
      </c>
      <c r="E11" s="33">
        <v>0</v>
      </c>
      <c r="F11" s="33">
        <v>262</v>
      </c>
      <c r="G11" s="33" t="s">
        <v>3</v>
      </c>
      <c r="H11" s="11" t="s">
        <v>18</v>
      </c>
      <c r="I11" s="11" t="s">
        <v>88</v>
      </c>
      <c r="J11" s="10">
        <f>IF(G11="No Change","N/A",IF(G11="New Tag Required",Lookup!F:F,IF(G11="Remove Old Tag",Lookup!F:F,IF(G11="N/A","N/A",""))))</f>
        <v>0</v>
      </c>
      <c r="K11" s="34"/>
      <c r="L11" s="10"/>
      <c r="M11" s="10" t="str">
        <f>IF(H11="No Change","N/A",IF(H11="New Tag Required",Lookup!F:F,IF(H11="Remove Old Sign",Lookup!F:F,IF(H11="N/A","N/A",""))))</f>
        <v/>
      </c>
      <c r="N11" s="34"/>
      <c r="O11" s="10"/>
    </row>
    <row r="12" spans="1:16" x14ac:dyDescent="0.25">
      <c r="A12" s="37">
        <v>104</v>
      </c>
      <c r="B12" s="27" t="s">
        <v>75</v>
      </c>
      <c r="C12" s="11" t="s">
        <v>25</v>
      </c>
      <c r="D12" s="16" t="s">
        <v>6</v>
      </c>
      <c r="E12" s="33"/>
      <c r="F12" s="33"/>
      <c r="G12" s="33"/>
      <c r="I12" s="11" t="s">
        <v>81</v>
      </c>
      <c r="J12" s="10" t="str">
        <f>IF(G12="No Change","N/A",IF(G12="New Tag Required",Lookup!F:F,IF(G12="Remove Old Tag",Lookup!F:F,IF(G12="N/A","N/A",""))))</f>
        <v/>
      </c>
      <c r="K12" s="34"/>
      <c r="L12" s="10"/>
      <c r="M12" s="10" t="str">
        <f>IF(H12="No Change","N/A",IF(H12="New Tag Required",Lookup!F:F,IF(H12="Remove Old Sign",Lookup!F:F,IF(H12="N/A","N/A",""))))</f>
        <v/>
      </c>
      <c r="N12" s="34"/>
      <c r="O12" s="10"/>
    </row>
    <row r="13" spans="1:16" ht="45" x14ac:dyDescent="0.25">
      <c r="A13" s="35">
        <v>128</v>
      </c>
      <c r="B13" s="27" t="s">
        <v>75</v>
      </c>
      <c r="C13" s="11" t="s">
        <v>51</v>
      </c>
      <c r="D13" s="16" t="s">
        <v>5</v>
      </c>
      <c r="E13" s="33">
        <v>324</v>
      </c>
      <c r="F13" s="33">
        <v>330</v>
      </c>
      <c r="G13" s="33" t="s">
        <v>3</v>
      </c>
      <c r="I13" s="11" t="s">
        <v>100</v>
      </c>
      <c r="J13" s="10">
        <f>IF(G13="No Change","N/A",IF(G13="New Tag Required",Lookup!F:F,IF(G13="Remove Old Tag",Lookup!F:F,IF(G13="N/A","N/A",""))))</f>
        <v>0</v>
      </c>
      <c r="K13" s="39"/>
      <c r="M13" s="10" t="str">
        <f>IF(H13="No Change","N/A",IF(H13="New Tag Required",Lookup!F:F,IF(H13="Remove Old Sign",Lookup!F:F,IF(H13="N/A","N/A",""))))</f>
        <v/>
      </c>
      <c r="N13" s="39"/>
    </row>
    <row r="14" spans="1:16" ht="30" x14ac:dyDescent="0.25">
      <c r="A14" s="35" t="s">
        <v>82</v>
      </c>
      <c r="B14" s="27" t="s">
        <v>75</v>
      </c>
      <c r="C14" s="11" t="s">
        <v>87</v>
      </c>
      <c r="D14" s="16" t="s">
        <v>5</v>
      </c>
      <c r="E14" s="33">
        <v>228</v>
      </c>
      <c r="F14" s="33">
        <v>158</v>
      </c>
      <c r="G14" s="33" t="s">
        <v>3</v>
      </c>
      <c r="I14" s="11" t="s">
        <v>101</v>
      </c>
      <c r="J14" s="10">
        <f>IF(G14="No Change","N/A",IF(G14="New Tag Required",Lookup!F:F,IF(G14="Remove Old Tag",Lookup!F:F,IF(G14="N/A","N/A",""))))</f>
        <v>0</v>
      </c>
      <c r="K14" s="39"/>
      <c r="M14" s="10" t="str">
        <f>IF(H14="No Change","N/A",IF(H14="New Tag Required",Lookup!F:F,IF(H14="Remove Old Sign",Lookup!F:F,IF(H14="N/A","N/A",""))))</f>
        <v/>
      </c>
      <c r="N14" s="39"/>
    </row>
    <row r="15" spans="1:16" ht="30" x14ac:dyDescent="0.25">
      <c r="A15" s="35" t="s">
        <v>83</v>
      </c>
      <c r="B15" s="27" t="s">
        <v>75</v>
      </c>
      <c r="C15" s="11" t="s">
        <v>22</v>
      </c>
      <c r="D15" s="16" t="s">
        <v>5</v>
      </c>
      <c r="E15" s="33">
        <v>151</v>
      </c>
      <c r="F15" s="33">
        <v>127</v>
      </c>
      <c r="G15" s="33" t="s">
        <v>3</v>
      </c>
      <c r="H15" s="11" t="s">
        <v>58</v>
      </c>
      <c r="I15" s="11" t="s">
        <v>102</v>
      </c>
      <c r="J15" s="10">
        <f>IF(G15="No Change","N/A",IF(G15="New Tag Required",Lookup!F:F,IF(G15="Remove Old Tag",Lookup!F:F,IF(G15="N/A","N/A",""))))</f>
        <v>0</v>
      </c>
      <c r="K15" s="39"/>
      <c r="M15" s="10" t="str">
        <f>IF(H15="No Change","N/A",IF(H15="New Tag Required",Lookup!F:F,IF(H15="Remove Old Sign",Lookup!F:F,IF(H15="N/A","N/A",""))))</f>
        <v/>
      </c>
      <c r="N15" s="39"/>
    </row>
    <row r="16" spans="1:16" x14ac:dyDescent="0.25">
      <c r="A16" s="35" t="s">
        <v>84</v>
      </c>
      <c r="B16" s="27" t="s">
        <v>75</v>
      </c>
      <c r="C16" s="11" t="s">
        <v>22</v>
      </c>
      <c r="D16" s="16" t="s">
        <v>5</v>
      </c>
      <c r="E16" s="33">
        <v>311</v>
      </c>
      <c r="F16" s="33">
        <v>94</v>
      </c>
      <c r="G16" s="33" t="s">
        <v>3</v>
      </c>
      <c r="H16" s="11" t="s">
        <v>56</v>
      </c>
      <c r="I16" s="11" t="s">
        <v>102</v>
      </c>
      <c r="J16" s="10"/>
      <c r="K16" s="39"/>
      <c r="M16" s="10"/>
      <c r="N16" s="39"/>
    </row>
    <row r="17" spans="1:14" ht="45" x14ac:dyDescent="0.25">
      <c r="A17" s="35" t="s">
        <v>85</v>
      </c>
      <c r="B17" s="27" t="s">
        <v>75</v>
      </c>
      <c r="C17" s="11" t="s">
        <v>51</v>
      </c>
      <c r="D17" s="16" t="s">
        <v>5</v>
      </c>
      <c r="E17" s="33">
        <v>13</v>
      </c>
      <c r="F17" s="33">
        <v>139</v>
      </c>
      <c r="G17" s="33" t="s">
        <v>3</v>
      </c>
      <c r="H17" s="11" t="s">
        <v>58</v>
      </c>
      <c r="I17" s="11" t="s">
        <v>104</v>
      </c>
      <c r="J17" s="10"/>
      <c r="K17" s="39"/>
      <c r="M17" s="10"/>
      <c r="N17" s="39"/>
    </row>
    <row r="18" spans="1:14" x14ac:dyDescent="0.25">
      <c r="A18" s="35" t="s">
        <v>86</v>
      </c>
      <c r="B18" s="27" t="s">
        <v>75</v>
      </c>
      <c r="C18" s="11" t="s">
        <v>24</v>
      </c>
      <c r="D18" s="16" t="s">
        <v>5</v>
      </c>
      <c r="E18" s="33">
        <v>0</v>
      </c>
      <c r="F18" s="33">
        <v>163</v>
      </c>
      <c r="G18" s="33" t="s">
        <v>3</v>
      </c>
      <c r="H18" s="11" t="s">
        <v>18</v>
      </c>
      <c r="I18" s="11" t="s">
        <v>103</v>
      </c>
      <c r="J18" s="10">
        <f>IF(G18="No Change","N/A",IF(G18="New Tag Required",Lookup!F:F,IF(G18="Remove Old Tag",Lookup!F:F,IF(G18="N/A","N/A",""))))</f>
        <v>0</v>
      </c>
      <c r="K18" s="39"/>
      <c r="M18" s="10" t="str">
        <f>IF(H18="No Change","N/A",IF(H18="New Tag Required",Lookup!F:F,IF(H18="Remove Old Sign",Lookup!F:F,IF(H18="N/A","N/A",""))))</f>
        <v/>
      </c>
      <c r="N18" s="39"/>
    </row>
    <row r="19" spans="1:14" x14ac:dyDescent="0.25">
      <c r="A19" s="35"/>
      <c r="C19" s="11"/>
      <c r="E19" s="33"/>
      <c r="F19" s="33"/>
      <c r="G19" s="33"/>
      <c r="J19" s="10"/>
      <c r="K19" s="39"/>
      <c r="M19" s="10"/>
      <c r="N19" s="39"/>
    </row>
    <row r="20" spans="1:14" ht="30" x14ac:dyDescent="0.25">
      <c r="A20" s="35">
        <v>230</v>
      </c>
      <c r="B20" s="27" t="s">
        <v>89</v>
      </c>
      <c r="C20" s="11" t="s">
        <v>51</v>
      </c>
      <c r="D20" s="16" t="s">
        <v>5</v>
      </c>
      <c r="E20" s="33">
        <v>223</v>
      </c>
      <c r="F20" s="33">
        <v>303</v>
      </c>
      <c r="G20" s="33" t="s">
        <v>3</v>
      </c>
      <c r="H20" s="11" t="s">
        <v>58</v>
      </c>
      <c r="I20" s="11" t="s">
        <v>96</v>
      </c>
      <c r="J20" s="10"/>
      <c r="K20" s="39"/>
      <c r="M20" s="10"/>
      <c r="N20" s="39"/>
    </row>
    <row r="21" spans="1:14" ht="30" x14ac:dyDescent="0.25">
      <c r="A21" s="35" t="s">
        <v>90</v>
      </c>
      <c r="B21" s="27" t="s">
        <v>89</v>
      </c>
      <c r="C21" s="11" t="s">
        <v>22</v>
      </c>
      <c r="D21" s="16" t="s">
        <v>5</v>
      </c>
      <c r="E21" s="33">
        <v>164</v>
      </c>
      <c r="F21" s="33">
        <v>112</v>
      </c>
      <c r="G21" s="33" t="s">
        <v>3</v>
      </c>
      <c r="H21" s="11" t="s">
        <v>58</v>
      </c>
      <c r="J21" s="10"/>
      <c r="K21" s="39"/>
      <c r="M21" s="10"/>
      <c r="N21" s="39"/>
    </row>
    <row r="22" spans="1:14" ht="30" x14ac:dyDescent="0.25">
      <c r="A22" s="35" t="s">
        <v>91</v>
      </c>
      <c r="B22" s="27" t="s">
        <v>89</v>
      </c>
      <c r="C22" s="11" t="s">
        <v>22</v>
      </c>
      <c r="D22" s="16" t="s">
        <v>5</v>
      </c>
      <c r="E22" s="33">
        <v>259</v>
      </c>
      <c r="F22" s="33">
        <v>160</v>
      </c>
      <c r="G22" s="33" t="s">
        <v>3</v>
      </c>
      <c r="H22" s="11" t="s">
        <v>58</v>
      </c>
      <c r="J22" s="10"/>
      <c r="K22" s="39"/>
      <c r="M22" s="10"/>
      <c r="N22" s="39"/>
    </row>
    <row r="23" spans="1:14" ht="30" x14ac:dyDescent="0.25">
      <c r="A23" s="35" t="s">
        <v>92</v>
      </c>
      <c r="B23" s="27" t="s">
        <v>89</v>
      </c>
      <c r="C23" s="11" t="s">
        <v>51</v>
      </c>
      <c r="D23" s="16" t="s">
        <v>5</v>
      </c>
      <c r="E23" s="33">
        <v>152</v>
      </c>
      <c r="F23" s="33">
        <v>268</v>
      </c>
      <c r="G23" s="33" t="s">
        <v>3</v>
      </c>
      <c r="H23" s="11" t="s">
        <v>58</v>
      </c>
      <c r="J23" s="10"/>
      <c r="K23" s="39"/>
      <c r="M23" s="10"/>
      <c r="N23" s="39"/>
    </row>
    <row r="24" spans="1:14" ht="30" x14ac:dyDescent="0.25">
      <c r="A24" s="35" t="s">
        <v>93</v>
      </c>
      <c r="B24" s="27" t="s">
        <v>89</v>
      </c>
      <c r="C24" s="11" t="s">
        <v>51</v>
      </c>
      <c r="D24" s="16" t="s">
        <v>5</v>
      </c>
      <c r="E24" s="33">
        <v>121</v>
      </c>
      <c r="F24" s="33">
        <v>152</v>
      </c>
      <c r="G24" s="33" t="s">
        <v>3</v>
      </c>
      <c r="H24" s="11" t="s">
        <v>58</v>
      </c>
      <c r="J24" s="10"/>
      <c r="K24" s="39"/>
      <c r="M24" s="10"/>
      <c r="N24" s="39"/>
    </row>
    <row r="25" spans="1:14" ht="30" x14ac:dyDescent="0.25">
      <c r="A25" s="35" t="s">
        <v>94</v>
      </c>
      <c r="B25" s="27" t="s">
        <v>89</v>
      </c>
      <c r="C25" s="11" t="s">
        <v>51</v>
      </c>
      <c r="D25" s="16" t="s">
        <v>5</v>
      </c>
      <c r="E25" s="33">
        <v>101</v>
      </c>
      <c r="F25" s="33">
        <v>121</v>
      </c>
      <c r="G25" s="33" t="s">
        <v>3</v>
      </c>
      <c r="H25" s="11" t="s">
        <v>58</v>
      </c>
      <c r="J25" s="10"/>
      <c r="K25" s="39"/>
      <c r="M25" s="10"/>
      <c r="N25" s="39"/>
    </row>
    <row r="26" spans="1:14" ht="30" x14ac:dyDescent="0.25">
      <c r="A26" s="35" t="s">
        <v>95</v>
      </c>
      <c r="B26" s="27" t="s">
        <v>89</v>
      </c>
      <c r="C26" s="11" t="s">
        <v>107</v>
      </c>
      <c r="D26" s="16" t="s">
        <v>5</v>
      </c>
      <c r="E26" s="33">
        <v>0</v>
      </c>
      <c r="F26" s="33">
        <v>101</v>
      </c>
      <c r="G26" s="33" t="s">
        <v>3</v>
      </c>
      <c r="H26" s="11" t="s">
        <v>18</v>
      </c>
      <c r="I26" s="11" t="s">
        <v>106</v>
      </c>
      <c r="J26" s="10"/>
      <c r="K26" s="39"/>
      <c r="M26" s="10"/>
      <c r="N26" s="39"/>
    </row>
    <row r="27" spans="1:14" x14ac:dyDescent="0.25">
      <c r="A27" s="35">
        <v>231</v>
      </c>
      <c r="B27" s="27" t="s">
        <v>89</v>
      </c>
      <c r="C27" s="11" t="s">
        <v>22</v>
      </c>
      <c r="D27" s="16" t="s">
        <v>5</v>
      </c>
      <c r="E27" s="33">
        <v>453</v>
      </c>
      <c r="F27" s="33">
        <v>254</v>
      </c>
      <c r="G27" s="33" t="s">
        <v>3</v>
      </c>
      <c r="H27" s="11" t="s">
        <v>13</v>
      </c>
      <c r="J27" s="10"/>
      <c r="K27" s="39"/>
      <c r="M27" s="10"/>
      <c r="N27" s="39"/>
    </row>
    <row r="28" spans="1:14" x14ac:dyDescent="0.25">
      <c r="A28" s="35"/>
      <c r="C28" s="11"/>
      <c r="E28" s="33"/>
      <c r="F28" s="33"/>
      <c r="G28" s="33"/>
      <c r="J28" s="10" t="str">
        <f>IF(G28="No Change","N/A",IF(G28="New Tag Required",Lookup!F:F,IF(G28="Remove Old Tag",Lookup!F:F,IF(G28="N/A","N/A",""))))</f>
        <v/>
      </c>
      <c r="K28" s="39"/>
      <c r="M28" s="10" t="str">
        <f>IF(H28="No Change","N/A",IF(H28="New Tag Required",Lookup!F:F,IF(H28="Remove Old Sign",Lookup!F:F,IF(H28="N/A","N/A",""))))</f>
        <v/>
      </c>
      <c r="N28" s="39"/>
    </row>
    <row r="29" spans="1:14" x14ac:dyDescent="0.25">
      <c r="A29" s="35"/>
      <c r="C29" s="11"/>
      <c r="E29" s="33"/>
      <c r="F29" s="33"/>
      <c r="G29" s="33"/>
      <c r="J29" s="10" t="str">
        <f>IF(G29="No Change","N/A",IF(G29="New Tag Required",Lookup!F:F,IF(G29="Remove Old Tag",Lookup!F:F,IF(G29="N/A","N/A",""))))</f>
        <v/>
      </c>
      <c r="K29" s="39"/>
      <c r="M29" s="10" t="str">
        <f>IF(H29="No Change","N/A",IF(H29="New Tag Required",Lookup!F:F,IF(H29="Remove Old Sign",Lookup!F:F,IF(H29="N/A","N/A",""))))</f>
        <v/>
      </c>
      <c r="N29" s="39"/>
    </row>
    <row r="30" spans="1:14" ht="15.75" thickBot="1" x14ac:dyDescent="0.3">
      <c r="A30" s="35"/>
      <c r="C30" s="11"/>
      <c r="E30" s="33"/>
      <c r="F30" s="33"/>
      <c r="G30" s="33"/>
      <c r="K30" s="39"/>
      <c r="N30" s="39"/>
    </row>
    <row r="31" spans="1:14" ht="45" x14ac:dyDescent="0.25">
      <c r="A31" s="35"/>
      <c r="C31" s="11"/>
      <c r="E31" s="33"/>
      <c r="F31" s="33"/>
      <c r="G31" s="40" t="s">
        <v>47</v>
      </c>
      <c r="H31" s="68" t="s">
        <v>48</v>
      </c>
      <c r="J31" s="41" t="s">
        <v>42</v>
      </c>
      <c r="K31" s="10"/>
      <c r="L31" s="10"/>
      <c r="M31" s="41" t="s">
        <v>43</v>
      </c>
    </row>
    <row r="32" spans="1:14" ht="15.75" thickBot="1" x14ac:dyDescent="0.3">
      <c r="A32" s="35"/>
      <c r="C32" s="11"/>
      <c r="E32" s="33"/>
      <c r="F32" s="33"/>
      <c r="G32" s="13">
        <f>COUNTIF(G7:G31,"New Tag Required")</f>
        <v>18</v>
      </c>
      <c r="H32" s="69">
        <f>COUNTIF(H7:H31,"New Sign Required")</f>
        <v>5</v>
      </c>
      <c r="J32" s="12">
        <f>COUNTIF(J7:J31,"Installed")</f>
        <v>0</v>
      </c>
      <c r="K32" s="10"/>
      <c r="L32" s="10"/>
      <c r="M32" s="12">
        <f>COUNTIF(M7:M31,"Installed")</f>
        <v>0</v>
      </c>
    </row>
    <row r="33" spans="1:7" x14ac:dyDescent="0.25">
      <c r="A33" s="35"/>
      <c r="C33" s="11"/>
      <c r="E33" s="33"/>
      <c r="F33" s="33"/>
      <c r="G33" s="33"/>
    </row>
    <row r="34" spans="1:7" x14ac:dyDescent="0.25">
      <c r="A34" s="35"/>
      <c r="C34" s="11"/>
      <c r="E34" s="33"/>
      <c r="F34" s="33"/>
      <c r="G34" s="33"/>
    </row>
    <row r="35" spans="1:7" x14ac:dyDescent="0.25">
      <c r="A35" s="35"/>
      <c r="C35" s="11"/>
      <c r="E35" s="33"/>
      <c r="F35" s="33"/>
      <c r="G35" s="33"/>
    </row>
    <row r="36" spans="1:7" x14ac:dyDescent="0.25">
      <c r="A36" s="35"/>
      <c r="C36" s="11"/>
      <c r="E36" s="33"/>
      <c r="F36" s="33"/>
      <c r="G36" s="33"/>
    </row>
    <row r="37" spans="1:7" x14ac:dyDescent="0.25">
      <c r="A37" s="35"/>
      <c r="C37" s="11"/>
      <c r="E37" s="33"/>
      <c r="F37" s="33"/>
      <c r="G37" s="33"/>
    </row>
    <row r="38" spans="1:7" x14ac:dyDescent="0.25">
      <c r="A38" s="35"/>
      <c r="C38" s="11"/>
      <c r="E38" s="33"/>
      <c r="F38" s="33"/>
      <c r="G38" s="33"/>
    </row>
    <row r="39" spans="1:7" x14ac:dyDescent="0.25">
      <c r="A39" s="35"/>
      <c r="C39" s="11"/>
      <c r="E39" s="33"/>
      <c r="F39" s="33"/>
      <c r="G39" s="33"/>
    </row>
    <row r="40" spans="1:7" x14ac:dyDescent="0.25">
      <c r="A40" s="42"/>
      <c r="C40" s="11"/>
      <c r="E40" s="33"/>
      <c r="F40" s="43"/>
      <c r="G40" s="33"/>
    </row>
    <row r="41" spans="1:7" x14ac:dyDescent="0.25">
      <c r="A41" s="42"/>
      <c r="C41" s="11"/>
      <c r="E41" s="33"/>
      <c r="F41" s="43"/>
      <c r="G41" s="33"/>
    </row>
    <row r="42" spans="1:7" x14ac:dyDescent="0.25">
      <c r="A42" s="42"/>
      <c r="C42" s="11"/>
      <c r="E42" s="33"/>
      <c r="F42" s="44"/>
      <c r="G42" s="33"/>
    </row>
    <row r="43" spans="1:7" x14ac:dyDescent="0.25">
      <c r="A43" s="35"/>
      <c r="C43" s="11"/>
      <c r="E43" s="33"/>
      <c r="F43" s="43"/>
      <c r="G43" s="33"/>
    </row>
    <row r="44" spans="1:7" x14ac:dyDescent="0.25">
      <c r="A44" s="35"/>
      <c r="C44" s="11"/>
      <c r="E44" s="33"/>
      <c r="F44" s="43"/>
      <c r="G44" s="33"/>
    </row>
    <row r="45" spans="1:7" x14ac:dyDescent="0.25">
      <c r="A45" s="45"/>
      <c r="C45" s="11"/>
      <c r="E45" s="33"/>
      <c r="F45" s="33"/>
      <c r="G45" s="33"/>
    </row>
    <row r="46" spans="1:7" x14ac:dyDescent="0.25">
      <c r="A46" s="45"/>
      <c r="C46" s="11"/>
      <c r="E46" s="33"/>
      <c r="F46" s="33"/>
      <c r="G46" s="33"/>
    </row>
    <row r="47" spans="1:7" x14ac:dyDescent="0.25">
      <c r="A47" s="45"/>
      <c r="C47" s="11"/>
      <c r="E47" s="33"/>
      <c r="F47" s="33"/>
      <c r="G47" s="33"/>
    </row>
    <row r="48" spans="1:7" x14ac:dyDescent="0.25">
      <c r="A48" s="45"/>
      <c r="C48" s="11"/>
      <c r="E48" s="33"/>
      <c r="F48" s="33"/>
      <c r="G48" s="33"/>
    </row>
    <row r="49" spans="1:7" x14ac:dyDescent="0.25">
      <c r="A49" s="46"/>
      <c r="C49" s="11"/>
      <c r="E49" s="33"/>
      <c r="F49" s="38"/>
      <c r="G49" s="33"/>
    </row>
    <row r="50" spans="1:7" x14ac:dyDescent="0.25">
      <c r="A50" s="45"/>
      <c r="C50" s="11"/>
      <c r="E50" s="33"/>
      <c r="F50" s="33"/>
      <c r="G50" s="33"/>
    </row>
    <row r="51" spans="1:7" x14ac:dyDescent="0.25">
      <c r="A51" s="45"/>
      <c r="C51" s="11"/>
      <c r="E51" s="33"/>
      <c r="F51" s="33"/>
      <c r="G51" s="33"/>
    </row>
    <row r="52" spans="1:7" x14ac:dyDescent="0.25">
      <c r="A52" s="35"/>
      <c r="C52" s="11"/>
      <c r="E52" s="33"/>
      <c r="F52" s="33"/>
      <c r="G52" s="33"/>
    </row>
    <row r="53" spans="1:7" x14ac:dyDescent="0.25">
      <c r="A53" s="35"/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198" spans="3:3" x14ac:dyDescent="0.25">
      <c r="C198" s="16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7:G51 G8:G30">
    <cfRule type="containsText" dxfId="42" priority="127" operator="containsText" text="New Tag Required">
      <formula>NOT(ISERROR(SEARCH("New Tag Required",G8)))</formula>
    </cfRule>
  </conditionalFormatting>
  <conditionalFormatting sqref="D8:D20 D28:D97">
    <cfRule type="containsText" dxfId="41" priority="126" operator="containsText" text="Yes">
      <formula>NOT(ISERROR(SEARCH("Yes",D8)))</formula>
    </cfRule>
  </conditionalFormatting>
  <conditionalFormatting sqref="H37:H97 H198:H419 H8:H30">
    <cfRule type="containsText" dxfId="40" priority="114" operator="containsText" text="New Sign Required">
      <formula>NOT(ISERROR(SEARCH("New Sign Required",H8)))</formula>
    </cfRule>
  </conditionalFormatting>
  <conditionalFormatting sqref="G37:G97 G8:H30">
    <cfRule type="containsText" dxfId="39" priority="113" operator="containsText" text="Action Required">
      <formula>NOT(ISERROR(SEARCH("Action Required",G8)))</formula>
    </cfRule>
  </conditionalFormatting>
  <conditionalFormatting sqref="H37:H97">
    <cfRule type="containsText" dxfId="38" priority="112" operator="containsText" text="Action Required">
      <formula>NOT(ISERROR(SEARCH("Action Required",H37)))</formula>
    </cfRule>
  </conditionalFormatting>
  <conditionalFormatting sqref="G33:G36">
    <cfRule type="containsText" dxfId="37" priority="54" operator="containsText" text="New Tag Required">
      <formula>NOT(ISERROR(SEARCH("New Tag Required",G33)))</formula>
    </cfRule>
  </conditionalFormatting>
  <conditionalFormatting sqref="H33:H36">
    <cfRule type="containsText" dxfId="36" priority="52" operator="containsText" text="New Sign Required">
      <formula>NOT(ISERROR(SEARCH("New Sign Required",H33)))</formula>
    </cfRule>
  </conditionalFormatting>
  <conditionalFormatting sqref="G33:G36">
    <cfRule type="containsText" dxfId="35" priority="51" operator="containsText" text="Action Required">
      <formula>NOT(ISERROR(SEARCH("Action Required",G33)))</formula>
    </cfRule>
  </conditionalFormatting>
  <conditionalFormatting sqref="H33:H36">
    <cfRule type="containsText" dxfId="34" priority="50" operator="containsText" text="Action Required">
      <formula>NOT(ISERROR(SEARCH("Action Required",H33)))</formula>
    </cfRule>
  </conditionalFormatting>
  <conditionalFormatting sqref="D98:D197">
    <cfRule type="containsText" dxfId="33" priority="46" operator="containsText" text="Yes">
      <formula>NOT(ISERROR(SEARCH("Yes",D98)))</formula>
    </cfRule>
  </conditionalFormatting>
  <conditionalFormatting sqref="H98:H197">
    <cfRule type="containsText" dxfId="32" priority="45" operator="containsText" text="New Sign Required">
      <formula>NOT(ISERROR(SEARCH("New Sign Required",H98)))</formula>
    </cfRule>
  </conditionalFormatting>
  <conditionalFormatting sqref="G98:G197">
    <cfRule type="containsText" dxfId="31" priority="44" operator="containsText" text="Action Required">
      <formula>NOT(ISERROR(SEARCH("Action Required",G98)))</formula>
    </cfRule>
  </conditionalFormatting>
  <conditionalFormatting sqref="H98:H197">
    <cfRule type="containsText" dxfId="30" priority="43" operator="containsText" text="Action Required">
      <formula>NOT(ISERROR(SEARCH("Action Required",H98)))</formula>
    </cfRule>
  </conditionalFormatting>
  <conditionalFormatting sqref="D6:D7">
    <cfRule type="containsText" dxfId="29" priority="40" operator="containsText" text="Yes">
      <formula>NOT(ISERROR(SEARCH("Yes",D6)))</formula>
    </cfRule>
  </conditionalFormatting>
  <conditionalFormatting sqref="J2:N2">
    <cfRule type="cellIs" dxfId="28" priority="20" operator="notEqual">
      <formula>0</formula>
    </cfRule>
  </conditionalFormatting>
  <conditionalFormatting sqref="J6:J29">
    <cfRule type="cellIs" dxfId="27" priority="19" operator="equal">
      <formula>0</formula>
    </cfRule>
  </conditionalFormatting>
  <conditionalFormatting sqref="M6:M29">
    <cfRule type="cellIs" dxfId="26" priority="18" operator="equal">
      <formula>0</formula>
    </cfRule>
  </conditionalFormatting>
  <conditionalFormatting sqref="J6:J29 M6:M29">
    <cfRule type="cellIs" dxfId="25" priority="15" operator="equal">
      <formula>"In Progress"</formula>
    </cfRule>
    <cfRule type="cellIs" dxfId="24" priority="16" operator="equal">
      <formula>"Log Issues"</formula>
    </cfRule>
    <cfRule type="cellIs" dxfId="23" priority="17" operator="equal">
      <formula>"N/A"</formula>
    </cfRule>
  </conditionalFormatting>
  <conditionalFormatting sqref="K6:L12">
    <cfRule type="expression" dxfId="22" priority="14">
      <formula>$J6="Log Issues"</formula>
    </cfRule>
  </conditionalFormatting>
  <conditionalFormatting sqref="N6:N12">
    <cfRule type="expression" dxfId="21" priority="13">
      <formula>$M6="Log Issues"</formula>
    </cfRule>
  </conditionalFormatting>
  <conditionalFormatting sqref="G6:G7">
    <cfRule type="containsText" dxfId="20" priority="12" operator="containsText" text="New Tag Required">
      <formula>NOT(ISERROR(SEARCH("New Tag Required",G6)))</formula>
    </cfRule>
  </conditionalFormatting>
  <conditionalFormatting sqref="H6:H7">
    <cfRule type="containsText" dxfId="19" priority="11" operator="containsText" text="New Sign Required">
      <formula>NOT(ISERROR(SEARCH("New Sign Required",H6)))</formula>
    </cfRule>
  </conditionalFormatting>
  <conditionalFormatting sqref="G6:G7">
    <cfRule type="containsText" dxfId="18" priority="10" operator="containsText" text="Action Required">
      <formula>NOT(ISERROR(SEARCH("Action Required",G6)))</formula>
    </cfRule>
  </conditionalFormatting>
  <conditionalFormatting sqref="H6:H7">
    <cfRule type="containsText" dxfId="17" priority="9" operator="containsText" text="Action Required">
      <formula>NOT(ISERROR(SEARCH("Action Required",H6)))</formula>
    </cfRule>
  </conditionalFormatting>
  <conditionalFormatting sqref="H1:H1048576">
    <cfRule type="containsText" dxfId="16" priority="7" operator="containsText" text="Remove Old Sign">
      <formula>NOT(ISERROR(SEARCH("Remove Old Sign",H1)))</formula>
    </cfRule>
    <cfRule type="containsText" dxfId="15" priority="8" operator="containsText" text="Move Sign to New Location">
      <formula>NOT(ISERROR(SEARCH("Move Sign to New Location",H1)))</formula>
    </cfRule>
  </conditionalFormatting>
  <conditionalFormatting sqref="G3:G1048576">
    <cfRule type="containsText" dxfId="14" priority="6" operator="containsText" text="Remove Old Tag">
      <formula>NOT(ISERROR(SEARCH("Remove Old Tag",G3)))</formula>
    </cfRule>
  </conditionalFormatting>
  <conditionalFormatting sqref="G1:G2">
    <cfRule type="containsText" dxfId="13" priority="2" operator="containsText" text="Remove Old Tag">
      <formula>NOT(ISERROR(SEARCH("Remove Old Tag",G1)))</formula>
    </cfRule>
  </conditionalFormatting>
  <conditionalFormatting sqref="D21:D27">
    <cfRule type="containsText" dxfId="12" priority="1" operator="containsText" text="Yes">
      <formula>NOT(ISERROR(SEARCH("Yes",D21)))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 G30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C6:C197</xm:sqref>
        </x14:dataValidation>
        <x14:dataValidation type="list" allowBlank="1" showInputMessage="1" showErrorMessage="1">
          <x14:formula1>
            <xm:f>Lookup!$A$1:$A$8</xm:f>
          </x14:formula1>
          <xm:sqref>G6:G29</xm:sqref>
        </x14:dataValidation>
        <x14:dataValidation type="list" allowBlank="1" showInputMessage="1" showErrorMessage="1">
          <x14:formula1>
            <xm:f>Lookup!$D$1:$D$10</xm:f>
          </x14:formula1>
          <xm:sqref>H6:H29</xm:sqref>
        </x14:dataValidation>
        <x14:dataValidation type="list" allowBlank="1" showInputMessage="1" showErrorMessage="1">
          <x14:formula1>
            <xm:f>Lookup!$F$1:$F$7</xm:f>
          </x14:formula1>
          <xm:sqref>J6:J29</xm:sqref>
        </x14:dataValidation>
        <x14:dataValidation type="list" allowBlank="1" showInputMessage="1" showErrorMessage="1">
          <x14:formula1>
            <xm:f>Lookup!$F$1:$F$8</xm:f>
          </x14:formula1>
          <xm:sqref>M6:M29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4" sqref="C14"/>
    </sheetView>
  </sheetViews>
  <sheetFormatPr defaultColWidth="9.140625" defaultRowHeight="15" x14ac:dyDescent="0.25"/>
  <cols>
    <col min="1" max="1" width="22.42578125" style="60" bestFit="1" customWidth="1"/>
    <col min="2" max="2" width="37.7109375" style="60" customWidth="1"/>
    <col min="3" max="3" width="24" style="53" customWidth="1"/>
    <col min="4" max="4" width="14.28515625" style="53" bestFit="1" customWidth="1"/>
    <col min="5" max="5" width="13.7109375" style="53" customWidth="1"/>
    <col min="6" max="6" width="13.28515625" style="53" bestFit="1" customWidth="1"/>
    <col min="7" max="8" width="18.5703125" style="53" customWidth="1"/>
    <col min="9" max="10" width="26.85546875" style="54" customWidth="1"/>
    <col min="11" max="16384" width="9.140625" style="53"/>
  </cols>
  <sheetData>
    <row r="1" spans="1:10" x14ac:dyDescent="0.25">
      <c r="A1" s="49" t="s">
        <v>7</v>
      </c>
      <c r="B1" s="50" t="str">
        <f>'KD Changes'!B1:C1</f>
        <v>0045</v>
      </c>
      <c r="C1" s="51"/>
      <c r="D1" s="17" t="s">
        <v>10</v>
      </c>
      <c r="E1" s="52">
        <f>'KD Changes'!G1</f>
        <v>42223</v>
      </c>
    </row>
    <row r="2" spans="1:10" x14ac:dyDescent="0.25">
      <c r="A2" s="55" t="s">
        <v>8</v>
      </c>
      <c r="B2" s="56" t="str">
        <f>VLOOKUP(B1,[1]BuildingList!A:B,2,FALSE)</f>
        <v>McVey Hall</v>
      </c>
      <c r="C2" s="57"/>
      <c r="D2" s="58" t="s">
        <v>12</v>
      </c>
      <c r="E2" s="59" t="str">
        <f>'KD Changes'!G2</f>
        <v>Adam Davidson</v>
      </c>
    </row>
    <row r="5" spans="1:10" s="31" customFormat="1" ht="24" customHeight="1" thickBot="1" x14ac:dyDescent="0.3">
      <c r="A5" s="28" t="s">
        <v>64</v>
      </c>
      <c r="B5" s="30" t="s">
        <v>65</v>
      </c>
      <c r="C5" s="30" t="s">
        <v>66</v>
      </c>
      <c r="D5" s="30" t="s">
        <v>67</v>
      </c>
      <c r="E5" s="30" t="s">
        <v>17</v>
      </c>
    </row>
    <row r="6" spans="1:10" ht="15.75" thickTop="1" x14ac:dyDescent="0.25">
      <c r="A6" s="70" t="s">
        <v>108</v>
      </c>
      <c r="B6" s="71" t="s">
        <v>109</v>
      </c>
      <c r="C6" s="53" t="s">
        <v>70</v>
      </c>
      <c r="G6" s="31"/>
      <c r="H6" s="31"/>
      <c r="I6" s="53"/>
      <c r="J6" s="53"/>
    </row>
    <row r="7" spans="1:10" x14ac:dyDescent="0.25">
      <c r="A7" s="70" t="s">
        <v>110</v>
      </c>
      <c r="B7" s="71" t="s">
        <v>111</v>
      </c>
      <c r="C7" s="53" t="s">
        <v>69</v>
      </c>
      <c r="G7" s="31"/>
      <c r="H7" s="31"/>
      <c r="I7" s="53"/>
      <c r="J7" s="53"/>
    </row>
    <row r="8" spans="1:10" ht="15" customHeight="1" x14ac:dyDescent="0.25">
      <c r="A8" s="70" t="s">
        <v>112</v>
      </c>
      <c r="B8" s="71" t="s">
        <v>113</v>
      </c>
      <c r="C8" s="53" t="s">
        <v>69</v>
      </c>
      <c r="G8" s="31"/>
      <c r="H8" s="31"/>
      <c r="I8" s="53"/>
      <c r="J8" s="53"/>
    </row>
    <row r="9" spans="1:10" x14ac:dyDescent="0.25">
      <c r="A9" s="70" t="s">
        <v>114</v>
      </c>
      <c r="B9" s="71" t="s">
        <v>115</v>
      </c>
      <c r="C9" s="53" t="s">
        <v>69</v>
      </c>
      <c r="G9" s="31"/>
      <c r="H9" s="31"/>
      <c r="I9" s="53"/>
      <c r="J9" s="53"/>
    </row>
    <row r="10" spans="1:10" x14ac:dyDescent="0.25">
      <c r="A10" s="70" t="s">
        <v>116</v>
      </c>
      <c r="B10" s="71" t="s">
        <v>117</v>
      </c>
      <c r="C10" s="53" t="s">
        <v>69</v>
      </c>
      <c r="F10" s="62"/>
      <c r="G10" s="31"/>
      <c r="H10" s="31"/>
    </row>
    <row r="11" spans="1:10" x14ac:dyDescent="0.25">
      <c r="A11" s="70" t="s">
        <v>118</v>
      </c>
      <c r="B11" s="71" t="s">
        <v>119</v>
      </c>
      <c r="C11" s="53" t="s">
        <v>69</v>
      </c>
      <c r="F11" s="62"/>
      <c r="G11" s="31"/>
      <c r="H11" s="31"/>
    </row>
    <row r="12" spans="1:10" x14ac:dyDescent="0.25">
      <c r="A12" s="70" t="s">
        <v>120</v>
      </c>
      <c r="B12" s="71" t="s">
        <v>121</v>
      </c>
      <c r="C12" s="53" t="s">
        <v>69</v>
      </c>
      <c r="F12" s="62"/>
      <c r="G12" s="31"/>
      <c r="H12" s="31"/>
    </row>
    <row r="13" spans="1:10" x14ac:dyDescent="0.25">
      <c r="A13" s="70" t="s">
        <v>122</v>
      </c>
      <c r="B13" s="71" t="s">
        <v>123</v>
      </c>
      <c r="C13" s="53" t="s">
        <v>69</v>
      </c>
      <c r="F13" s="62"/>
      <c r="G13" s="31"/>
      <c r="H13" s="31"/>
    </row>
    <row r="14" spans="1:10" x14ac:dyDescent="0.25">
      <c r="A14" s="53"/>
      <c r="B14" s="54"/>
      <c r="F14" s="62"/>
      <c r="G14" s="31"/>
      <c r="H14" s="31"/>
    </row>
    <row r="15" spans="1:10" x14ac:dyDescent="0.25">
      <c r="A15" s="53"/>
      <c r="B15" s="53"/>
      <c r="F15" s="62"/>
      <c r="G15" s="31"/>
      <c r="H15" s="31"/>
    </row>
    <row r="16" spans="1:10" x14ac:dyDescent="0.25">
      <c r="A16" s="53"/>
      <c r="B16" s="54"/>
      <c r="F16" s="62"/>
      <c r="G16" s="31"/>
      <c r="H16" s="31"/>
    </row>
    <row r="17" spans="1:8" x14ac:dyDescent="0.25">
      <c r="A17" s="53"/>
      <c r="B17" s="53"/>
      <c r="F17" s="62"/>
      <c r="G17" s="31"/>
      <c r="H17" s="31"/>
    </row>
    <row r="18" spans="1:8" x14ac:dyDescent="0.25">
      <c r="A18" s="53"/>
      <c r="B18" s="53"/>
      <c r="F18" s="62"/>
      <c r="G18" s="31"/>
      <c r="H18" s="31"/>
    </row>
    <row r="19" spans="1:8" x14ac:dyDescent="0.25">
      <c r="A19" s="53"/>
      <c r="B19" s="53"/>
      <c r="F19" s="62"/>
      <c r="G19" s="31"/>
      <c r="H19" s="31"/>
    </row>
    <row r="20" spans="1:8" x14ac:dyDescent="0.25">
      <c r="A20" s="53"/>
      <c r="B20" s="53"/>
      <c r="F20" s="62"/>
      <c r="G20" s="31"/>
      <c r="H20" s="31"/>
    </row>
    <row r="21" spans="1:8" x14ac:dyDescent="0.25">
      <c r="A21" s="53"/>
      <c r="B21" s="53"/>
      <c r="F21" s="63"/>
      <c r="G21" s="31"/>
      <c r="H21" s="31"/>
    </row>
    <row r="22" spans="1:8" x14ac:dyDescent="0.25">
      <c r="A22" s="53"/>
      <c r="B22" s="53"/>
      <c r="F22" s="62"/>
      <c r="G22" s="31"/>
      <c r="H22" s="31"/>
    </row>
    <row r="23" spans="1:8" x14ac:dyDescent="0.25">
      <c r="A23" s="53"/>
      <c r="B23" s="53"/>
      <c r="F23" s="62"/>
      <c r="G23" s="31"/>
      <c r="H23" s="31"/>
    </row>
    <row r="24" spans="1:8" x14ac:dyDescent="0.25">
      <c r="A24" s="53"/>
      <c r="B24" s="53"/>
      <c r="F24" s="62"/>
      <c r="G24" s="31"/>
      <c r="H24" s="31"/>
    </row>
    <row r="25" spans="1:8" x14ac:dyDescent="0.25">
      <c r="A25" s="53"/>
      <c r="B25" s="53"/>
      <c r="F25" s="62"/>
      <c r="G25" s="31"/>
      <c r="H25" s="31"/>
    </row>
    <row r="26" spans="1:8" x14ac:dyDescent="0.25">
      <c r="A26" s="53"/>
      <c r="B26" s="53"/>
      <c r="F26" s="62"/>
      <c r="G26" s="31"/>
      <c r="H26" s="31"/>
    </row>
    <row r="27" spans="1:8" x14ac:dyDescent="0.25">
      <c r="A27" s="53"/>
      <c r="B27" s="53"/>
      <c r="F27" s="62"/>
      <c r="G27" s="31"/>
      <c r="H27" s="31"/>
    </row>
    <row r="28" spans="1:8" x14ac:dyDescent="0.25">
      <c r="A28" s="53"/>
      <c r="B28" s="53"/>
      <c r="F28" s="62"/>
      <c r="G28" s="31"/>
      <c r="H28" s="31"/>
    </row>
    <row r="29" spans="1:8" x14ac:dyDescent="0.25">
      <c r="A29" s="53"/>
      <c r="B29" s="53"/>
      <c r="F29" s="62"/>
      <c r="G29" s="31"/>
      <c r="H29" s="31"/>
    </row>
    <row r="30" spans="1:8" x14ac:dyDescent="0.25">
      <c r="A30" s="53"/>
      <c r="B30" s="53"/>
      <c r="F30" s="62"/>
      <c r="G30" s="31"/>
      <c r="H30" s="31"/>
    </row>
    <row r="31" spans="1:8" x14ac:dyDescent="0.25">
      <c r="A31" s="61"/>
      <c r="E31" s="62"/>
      <c r="F31" s="62"/>
      <c r="G31" s="31"/>
      <c r="H31" s="31"/>
    </row>
    <row r="32" spans="1:8" x14ac:dyDescent="0.25">
      <c r="A32" s="61"/>
      <c r="E32" s="62"/>
      <c r="F32" s="62"/>
      <c r="G32" s="31"/>
      <c r="H32" s="31"/>
    </row>
    <row r="33" spans="1:8" x14ac:dyDescent="0.25">
      <c r="A33" s="61"/>
      <c r="E33" s="62"/>
      <c r="F33" s="62"/>
      <c r="G33" s="31"/>
      <c r="H33" s="31"/>
    </row>
    <row r="34" spans="1:8" x14ac:dyDescent="0.25">
      <c r="A34" s="61"/>
      <c r="E34" s="62"/>
      <c r="F34" s="62"/>
      <c r="G34" s="31"/>
      <c r="H34" s="31"/>
    </row>
    <row r="35" spans="1:8" x14ac:dyDescent="0.25">
      <c r="A35" s="61"/>
      <c r="E35" s="62"/>
      <c r="F35" s="62"/>
      <c r="G35" s="31"/>
      <c r="H35" s="31"/>
    </row>
    <row r="36" spans="1:8" x14ac:dyDescent="0.25">
      <c r="A36" s="61"/>
      <c r="E36" s="62"/>
      <c r="F36" s="62"/>
      <c r="G36" s="31"/>
      <c r="H36" s="31"/>
    </row>
    <row r="37" spans="1:8" x14ac:dyDescent="0.25">
      <c r="A37" s="61"/>
      <c r="E37" s="62"/>
      <c r="F37" s="62"/>
      <c r="G37" s="31"/>
      <c r="H37" s="31"/>
    </row>
    <row r="38" spans="1:8" x14ac:dyDescent="0.25">
      <c r="A38" s="61"/>
      <c r="E38" s="62"/>
      <c r="F38" s="62"/>
      <c r="G38" s="31"/>
      <c r="H38" s="31"/>
    </row>
    <row r="39" spans="1:8" x14ac:dyDescent="0.25">
      <c r="A39" s="61"/>
      <c r="E39" s="62"/>
      <c r="F39" s="62"/>
      <c r="G39" s="62"/>
    </row>
    <row r="40" spans="1:8" x14ac:dyDescent="0.25">
      <c r="A40" s="61"/>
      <c r="E40" s="62"/>
      <c r="F40" s="62"/>
      <c r="G40" s="62"/>
    </row>
    <row r="41" spans="1:8" x14ac:dyDescent="0.25">
      <c r="A41" s="64"/>
      <c r="E41" s="62"/>
      <c r="F41" s="65"/>
      <c r="G41" s="62"/>
    </row>
    <row r="42" spans="1:8" x14ac:dyDescent="0.25">
      <c r="A42" s="64"/>
      <c r="E42" s="62"/>
      <c r="F42" s="65"/>
      <c r="G42" s="62"/>
    </row>
    <row r="43" spans="1:8" x14ac:dyDescent="0.25">
      <c r="A43" s="64"/>
      <c r="E43" s="62"/>
      <c r="F43" s="66"/>
      <c r="G43" s="62"/>
    </row>
    <row r="44" spans="1:8" x14ac:dyDescent="0.25">
      <c r="A44" s="61"/>
      <c r="E44" s="62"/>
      <c r="F44" s="65"/>
      <c r="G44" s="62"/>
    </row>
    <row r="45" spans="1:8" x14ac:dyDescent="0.25">
      <c r="A45" s="61"/>
      <c r="E45" s="62"/>
      <c r="F45" s="65"/>
      <c r="G45" s="62"/>
    </row>
    <row r="46" spans="1:8" x14ac:dyDescent="0.25">
      <c r="A46" s="67"/>
      <c r="E46" s="62"/>
      <c r="F46" s="62"/>
      <c r="G46" s="62"/>
    </row>
    <row r="47" spans="1:8" x14ac:dyDescent="0.25">
      <c r="A47" s="67"/>
      <c r="E47" s="62"/>
      <c r="F47" s="62"/>
      <c r="G47" s="62"/>
    </row>
    <row r="48" spans="1:8" x14ac:dyDescent="0.25">
      <c r="A48" s="67"/>
      <c r="E48" s="62"/>
      <c r="F48" s="62"/>
      <c r="G48" s="62"/>
    </row>
    <row r="49" spans="1:7" x14ac:dyDescent="0.25">
      <c r="A49" s="67"/>
      <c r="E49" s="62"/>
      <c r="F49" s="62"/>
      <c r="G49" s="62"/>
    </row>
    <row r="50" spans="1:7" x14ac:dyDescent="0.25">
      <c r="A50" s="67"/>
      <c r="C50" s="54"/>
      <c r="E50" s="62"/>
      <c r="F50" s="63"/>
      <c r="G50" s="62"/>
    </row>
    <row r="51" spans="1:7" x14ac:dyDescent="0.25">
      <c r="A51" s="67"/>
      <c r="C51" s="54"/>
      <c r="E51" s="62"/>
      <c r="F51" s="62"/>
      <c r="G51" s="62"/>
    </row>
    <row r="52" spans="1:7" x14ac:dyDescent="0.25">
      <c r="A52" s="67"/>
      <c r="C52" s="54"/>
      <c r="E52" s="62"/>
      <c r="F52" s="62"/>
      <c r="G52" s="62"/>
    </row>
    <row r="53" spans="1:7" x14ac:dyDescent="0.25">
      <c r="A53" s="61"/>
      <c r="C53" s="54"/>
      <c r="E53" s="62"/>
      <c r="F53" s="62"/>
      <c r="G53" s="62"/>
    </row>
    <row r="54" spans="1:7" x14ac:dyDescent="0.25">
      <c r="A54" s="61"/>
      <c r="C54" s="54"/>
    </row>
    <row r="55" spans="1:7" x14ac:dyDescent="0.25">
      <c r="C55" s="54"/>
    </row>
    <row r="56" spans="1:7" x14ac:dyDescent="0.25">
      <c r="C56" s="54"/>
    </row>
    <row r="57" spans="1:7" x14ac:dyDescent="0.25">
      <c r="C57" s="54"/>
    </row>
    <row r="58" spans="1:7" x14ac:dyDescent="0.25">
      <c r="C58" s="54"/>
    </row>
    <row r="59" spans="1:7" x14ac:dyDescent="0.25">
      <c r="C59" s="54"/>
    </row>
    <row r="60" spans="1:7" x14ac:dyDescent="0.25">
      <c r="C60" s="54"/>
    </row>
    <row r="61" spans="1:7" x14ac:dyDescent="0.25">
      <c r="C61" s="54"/>
    </row>
    <row r="62" spans="1:7" x14ac:dyDescent="0.25">
      <c r="C62" s="54"/>
    </row>
    <row r="63" spans="1:7" x14ac:dyDescent="0.25">
      <c r="C63" s="54"/>
    </row>
    <row r="64" spans="1:7" x14ac:dyDescent="0.25">
      <c r="C64" s="54"/>
    </row>
    <row r="65" spans="3:3" x14ac:dyDescent="0.25">
      <c r="C65" s="54"/>
    </row>
    <row r="66" spans="3:3" x14ac:dyDescent="0.25">
      <c r="C66" s="54"/>
    </row>
    <row r="67" spans="3:3" x14ac:dyDescent="0.25">
      <c r="C67" s="54"/>
    </row>
    <row r="68" spans="3:3" x14ac:dyDescent="0.25">
      <c r="C68" s="54"/>
    </row>
    <row r="69" spans="3:3" x14ac:dyDescent="0.25">
      <c r="C69" s="54"/>
    </row>
    <row r="70" spans="3:3" x14ac:dyDescent="0.25">
      <c r="C70" s="54"/>
    </row>
    <row r="71" spans="3:3" x14ac:dyDescent="0.25">
      <c r="C71" s="54"/>
    </row>
    <row r="72" spans="3:3" x14ac:dyDescent="0.25">
      <c r="C72" s="54"/>
    </row>
    <row r="73" spans="3:3" x14ac:dyDescent="0.25">
      <c r="C73" s="54"/>
    </row>
    <row r="74" spans="3:3" x14ac:dyDescent="0.25">
      <c r="C74" s="54"/>
    </row>
    <row r="75" spans="3:3" x14ac:dyDescent="0.25">
      <c r="C75" s="54"/>
    </row>
    <row r="76" spans="3:3" x14ac:dyDescent="0.25">
      <c r="C76" s="54"/>
    </row>
    <row r="77" spans="3:3" x14ac:dyDescent="0.25">
      <c r="C77" s="54"/>
    </row>
    <row r="78" spans="3:3" x14ac:dyDescent="0.25">
      <c r="C78" s="54"/>
    </row>
    <row r="79" spans="3:3" x14ac:dyDescent="0.25">
      <c r="C79" s="54"/>
    </row>
    <row r="80" spans="3:3" x14ac:dyDescent="0.25">
      <c r="C80" s="54"/>
    </row>
    <row r="81" spans="3:3" x14ac:dyDescent="0.25">
      <c r="C81" s="54"/>
    </row>
    <row r="82" spans="3:3" x14ac:dyDescent="0.25">
      <c r="C82" s="54"/>
    </row>
    <row r="199" spans="3:3" x14ac:dyDescent="0.25">
      <c r="C199" s="53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48" t="s">
        <v>50</v>
      </c>
    </row>
    <row r="10" spans="1:7" s="1" customFormat="1" x14ac:dyDescent="0.25">
      <c r="E10" s="48" t="s">
        <v>33</v>
      </c>
    </row>
    <row r="11" spans="1:7" x14ac:dyDescent="0.25">
      <c r="E11" s="48" t="s">
        <v>20</v>
      </c>
    </row>
    <row r="12" spans="1:7" x14ac:dyDescent="0.25">
      <c r="E12" s="48" t="s">
        <v>24</v>
      </c>
    </row>
    <row r="13" spans="1:7" x14ac:dyDescent="0.25">
      <c r="E13" s="48" t="s">
        <v>53</v>
      </c>
    </row>
    <row r="14" spans="1:7" x14ac:dyDescent="0.25">
      <c r="E14" s="48" t="s">
        <v>51</v>
      </c>
    </row>
    <row r="15" spans="1:7" x14ac:dyDescent="0.25">
      <c r="E15" s="48" t="s">
        <v>22</v>
      </c>
    </row>
    <row r="16" spans="1:7" x14ac:dyDescent="0.25">
      <c r="E16" s="48" t="s">
        <v>26</v>
      </c>
    </row>
    <row r="17" spans="1:7" x14ac:dyDescent="0.25">
      <c r="E17" s="48" t="s">
        <v>23</v>
      </c>
    </row>
    <row r="18" spans="1:7" x14ac:dyDescent="0.25">
      <c r="E18" s="48" t="s">
        <v>25</v>
      </c>
    </row>
    <row r="19" spans="1:7" x14ac:dyDescent="0.25">
      <c r="E19" s="7"/>
    </row>
    <row r="20" spans="1:7" x14ac:dyDescent="0.25">
      <c r="A20" s="47"/>
      <c r="B20" s="47"/>
      <c r="C20" s="47"/>
      <c r="D20" s="47"/>
      <c r="F20" s="47"/>
      <c r="G20" s="47"/>
    </row>
    <row r="21" spans="1:7" x14ac:dyDescent="0.25">
      <c r="A21" s="47"/>
      <c r="B21" s="47"/>
      <c r="C21" s="47"/>
      <c r="D21" s="47"/>
      <c r="F21" s="47"/>
      <c r="G21" s="47"/>
    </row>
    <row r="22" spans="1:7" x14ac:dyDescent="0.25">
      <c r="A22" s="47"/>
      <c r="B22" s="47"/>
      <c r="C22" s="47"/>
      <c r="D22" s="47"/>
      <c r="F22" s="47"/>
      <c r="G22" s="47"/>
    </row>
    <row r="23" spans="1:7" x14ac:dyDescent="0.25">
      <c r="A23" s="47"/>
      <c r="B23" s="47"/>
      <c r="C23" s="47"/>
      <c r="D23" s="47"/>
      <c r="F23" s="47"/>
      <c r="G23" s="47"/>
    </row>
    <row r="24" spans="1:7" x14ac:dyDescent="0.25">
      <c r="A24" s="47"/>
      <c r="B24" s="47"/>
      <c r="C24" s="47"/>
      <c r="D24" s="47"/>
      <c r="F24" s="47"/>
      <c r="G24" s="47"/>
    </row>
    <row r="25" spans="1:7" x14ac:dyDescent="0.25">
      <c r="A25" s="47"/>
      <c r="B25" s="47"/>
      <c r="C25" s="47"/>
      <c r="D25" s="47"/>
      <c r="F25" s="47"/>
      <c r="G25" s="47"/>
    </row>
    <row r="26" spans="1:7" x14ac:dyDescent="0.25">
      <c r="A26" s="47"/>
      <c r="B26" s="47"/>
      <c r="C26" s="47"/>
      <c r="D26" s="47"/>
      <c r="F26" s="47"/>
      <c r="G26" s="47"/>
    </row>
    <row r="27" spans="1:7" x14ac:dyDescent="0.25">
      <c r="A27" s="47"/>
      <c r="B27" s="47"/>
      <c r="C27" s="47"/>
      <c r="D27" s="47"/>
      <c r="F27" s="47"/>
      <c r="G27" s="47"/>
    </row>
    <row r="28" spans="1:7" x14ac:dyDescent="0.25">
      <c r="A28" s="47"/>
      <c r="B28" s="47"/>
      <c r="C28" s="47"/>
      <c r="D28" s="47"/>
      <c r="F28" s="47"/>
      <c r="G28" s="47"/>
    </row>
    <row r="29" spans="1:7" x14ac:dyDescent="0.25">
      <c r="A29" s="47"/>
      <c r="B29" s="47"/>
      <c r="C29" s="47"/>
      <c r="D29" s="47"/>
      <c r="F29" s="47"/>
      <c r="G29" s="47"/>
    </row>
    <row r="30" spans="1:7" x14ac:dyDescent="0.25">
      <c r="A30" s="47"/>
      <c r="B30" s="47"/>
      <c r="C30" s="47"/>
      <c r="D30" s="47"/>
      <c r="F30" s="47"/>
      <c r="G30" s="47"/>
    </row>
    <row r="31" spans="1:7" x14ac:dyDescent="0.25">
      <c r="A31" s="47"/>
      <c r="B31" s="47"/>
      <c r="C31" s="47"/>
      <c r="D31" s="47"/>
      <c r="F31" s="47"/>
      <c r="G31" s="47"/>
    </row>
    <row r="32" spans="1:7" x14ac:dyDescent="0.25">
      <c r="A32" s="47"/>
      <c r="B32" s="47"/>
      <c r="C32" s="47"/>
      <c r="D32" s="47"/>
      <c r="F32" s="47"/>
      <c r="G32" s="47"/>
    </row>
    <row r="33" spans="1:7" x14ac:dyDescent="0.25">
      <c r="A33" s="47"/>
      <c r="B33" s="47"/>
      <c r="C33" s="47"/>
      <c r="D33" s="47"/>
      <c r="F33" s="47"/>
      <c r="G33" s="47"/>
    </row>
    <row r="34" spans="1:7" x14ac:dyDescent="0.25">
      <c r="A34" s="47"/>
      <c r="B34" s="47"/>
      <c r="C34" s="47"/>
      <c r="D34" s="47"/>
      <c r="F34" s="47"/>
      <c r="G34" s="47"/>
    </row>
    <row r="35" spans="1:7" x14ac:dyDescent="0.25">
      <c r="A35" s="47"/>
      <c r="B35" s="47"/>
      <c r="C35" s="47"/>
      <c r="D35" s="47"/>
      <c r="F35" s="47"/>
      <c r="G35" s="47"/>
    </row>
    <row r="36" spans="1:7" x14ac:dyDescent="0.25">
      <c r="A36" s="47"/>
      <c r="B36" s="47"/>
      <c r="C36" s="47"/>
      <c r="D36" s="47"/>
      <c r="F36" s="47"/>
      <c r="G36" s="47"/>
    </row>
    <row r="37" spans="1:7" x14ac:dyDescent="0.25">
      <c r="A37" s="47"/>
      <c r="B37" s="47"/>
      <c r="C37" s="47"/>
      <c r="D37" s="47"/>
      <c r="F37" s="47"/>
      <c r="G37" s="47"/>
    </row>
    <row r="38" spans="1:7" x14ac:dyDescent="0.25">
      <c r="A38" s="47"/>
      <c r="B38" s="47"/>
      <c r="C38" s="47"/>
      <c r="D38" s="47"/>
      <c r="F38" s="47"/>
      <c r="G38" s="47"/>
    </row>
    <row r="39" spans="1:7" x14ac:dyDescent="0.25">
      <c r="A39" s="47"/>
      <c r="B39" s="47"/>
      <c r="C39" s="47"/>
      <c r="D39" s="47"/>
      <c r="F39" s="47"/>
      <c r="G39" s="4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25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25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25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25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25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25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25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25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25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25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25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25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25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25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25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25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25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25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25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25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25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25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25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25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25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25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25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25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25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25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25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25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25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25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25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25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25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25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25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25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25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25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25">
      <c r="A230" s="2" t="str">
        <f>([3]UKBuilding_List!A230)</f>
        <v>0286</v>
      </c>
      <c r="B230" s="3" t="str">
        <f>([3]UKBuilding_List!C230)</f>
        <v>ASTeCC</v>
      </c>
    </row>
    <row r="231" spans="1:2" x14ac:dyDescent="0.25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25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25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25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25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25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25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25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25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25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25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25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25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25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25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25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25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25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25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25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25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25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25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25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25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25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25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25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25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25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25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25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25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25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25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25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25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25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25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25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25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25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25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25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25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25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25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25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25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25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25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25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25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25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25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25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25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25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25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25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25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25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25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25">
      <c r="A294" s="2" t="str">
        <f>([3]UKBuilding_List!A294)</f>
        <v>0442</v>
      </c>
      <c r="B294" s="3" t="str">
        <f>([3]UKBuilding_List!C294)</f>
        <v>Ligon House</v>
      </c>
    </row>
    <row r="295" spans="1:2" x14ac:dyDescent="0.25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25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25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25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25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25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25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25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25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25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25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25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25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25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25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25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25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25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25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25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25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25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25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25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25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25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25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25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25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25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25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25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25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25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25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25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25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25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25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25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25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25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25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25">
      <c r="A338" s="2" t="str">
        <f>([3]UKBuilding_List!A338)</f>
        <v>0602</v>
      </c>
      <c r="B338" s="3" t="str">
        <f>([3]UKBuilding_List!C338)</f>
        <v>Pavilion A</v>
      </c>
    </row>
    <row r="339" spans="1:2" x14ac:dyDescent="0.25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25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25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25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25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25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25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25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25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25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25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25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25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25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25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25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25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25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25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25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25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25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25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25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25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25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25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25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25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25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25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25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25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25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25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25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25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25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25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25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25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25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25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25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25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25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25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25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25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25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25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25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25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25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25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25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25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25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25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25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25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25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>
        <f>([3]UKBuilding_List!A430)</f>
        <v>0</v>
      </c>
      <c r="B430" s="3">
        <f>([3]UKBuilding_List!C430)</f>
        <v>0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2015-08-28T15:32:20Z</dcterms:modified>
</cp:coreProperties>
</file>