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15" yWindow="1485" windowWidth="25110" windowHeight="1182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Changes'!$A$1:$I$55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K2" i="1" l="1"/>
  <c r="J2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H87" i="1"/>
  <c r="G87" i="1"/>
  <c r="M87" i="1" l="1"/>
  <c r="J87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<sst xmlns="http://schemas.openxmlformats.org/spreadsheetml/2006/main" count="557" uniqueCount="160">
  <si>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</si>
  <si>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</si>
  <si>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</si>
  <si>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</si>
  <si>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</si>
  <si>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</si>
  <si>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</si>
  <si>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</si>
  <si>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</si>
  <si>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</si>
  <si>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</si>
  <si>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</si>
  <si>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</si>
  <si>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</si>
  <si>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</si>
  <si>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</si>
  <si>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</si>
  <si>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</si>
  <si>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</si>
  <si>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</si>
  <si>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</si>
  <si>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</si>
  <si>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</si>
  <si>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</si>
  <si>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</si>
  <si>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</si>
  <si>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</si>
  <si>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</si>
  <si>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</si>
  <si>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</si>
  <si>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</si>
  <si>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</si>
  <si>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</si>
  <si>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</si>
  <si>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</si>
  <si>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</si>
  <si>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</si>
  <si>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</si>
  <si>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</si>
  <si>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</si>
  <si>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</si>
  <si>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</si>
  <si>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</si>
  <si>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</si>
  <si>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</si>
  <si>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</si>
  <si>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</si>
  <si>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</si>
  <si>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</si>
  <si>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</si>
  <si>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</si>
  <si>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</si>
  <si>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</si>
  <si>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</si>
  <si>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</si>
  <si>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</si>
  <si>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</si>
  <si>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</si>
  <si>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</si>
  <si>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</si>
  <si>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</si>
  <si>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</si>
  <si>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</si>
  <si>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</si>
  <si>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</si>
  <si>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</si>
  <si>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0044</t>
  </si>
  <si>
    <t>1B01</t>
  </si>
  <si>
    <t>1B02</t>
  </si>
  <si>
    <t>1B02A</t>
  </si>
  <si>
    <t>1B03</t>
  </si>
  <si>
    <t>1B04</t>
  </si>
  <si>
    <t>1B04A</t>
  </si>
  <si>
    <t>1B04B</t>
  </si>
  <si>
    <t>1B06</t>
  </si>
  <si>
    <t>1B06A</t>
  </si>
  <si>
    <t>1B06B</t>
  </si>
  <si>
    <t>1B06C</t>
  </si>
  <si>
    <t>1B06D</t>
  </si>
  <si>
    <t>1B06E</t>
  </si>
  <si>
    <t>1B06F</t>
  </si>
  <si>
    <t>1B06H</t>
  </si>
  <si>
    <t>1B007</t>
  </si>
  <si>
    <t>1B07A</t>
  </si>
  <si>
    <t>1B07B</t>
  </si>
  <si>
    <t>1B08</t>
  </si>
  <si>
    <t>1B08A</t>
  </si>
  <si>
    <t>1B08B</t>
  </si>
  <si>
    <t>1B09</t>
  </si>
  <si>
    <t>1B09A</t>
  </si>
  <si>
    <t>1B09C</t>
  </si>
  <si>
    <t>1B09D</t>
  </si>
  <si>
    <t>1B09E</t>
  </si>
  <si>
    <t>1B09F</t>
  </si>
  <si>
    <t>1B010</t>
  </si>
  <si>
    <t>1B010A</t>
  </si>
  <si>
    <t>1B011</t>
  </si>
  <si>
    <t>1B012</t>
  </si>
  <si>
    <t>1B</t>
  </si>
  <si>
    <t>SB0001</t>
  </si>
  <si>
    <t>SB0002</t>
  </si>
  <si>
    <t>SB0002A</t>
  </si>
  <si>
    <t>SB0003</t>
  </si>
  <si>
    <t>SB0004</t>
  </si>
  <si>
    <t>SB0004A</t>
  </si>
  <si>
    <t>SB0004B</t>
  </si>
  <si>
    <t>SB0006</t>
  </si>
  <si>
    <t>SB0006A</t>
  </si>
  <si>
    <t>SB0006B</t>
  </si>
  <si>
    <t>SB0006C</t>
  </si>
  <si>
    <t>SB0006D</t>
  </si>
  <si>
    <t>SB0006E</t>
  </si>
  <si>
    <t>SB0006F</t>
  </si>
  <si>
    <t>SB0006H</t>
  </si>
  <si>
    <t>SB0007</t>
  </si>
  <si>
    <t>SB0007A</t>
  </si>
  <si>
    <t>SB0007B</t>
  </si>
  <si>
    <t>SB0008</t>
  </si>
  <si>
    <t>SB0008A</t>
  </si>
  <si>
    <t>SB0008B</t>
  </si>
  <si>
    <t>SB0009</t>
  </si>
  <si>
    <t>SB0009A</t>
  </si>
  <si>
    <t>SB0009C</t>
  </si>
  <si>
    <t>SB0009D</t>
  </si>
  <si>
    <t>SB0009E</t>
  </si>
  <si>
    <t>SB0009F</t>
  </si>
  <si>
    <t>SB0010</t>
  </si>
  <si>
    <t>SB00010A</t>
  </si>
  <si>
    <t>SB0011</t>
  </si>
  <si>
    <t>SB0012</t>
  </si>
  <si>
    <t>PC2B01</t>
  </si>
  <si>
    <t>PC1B01</t>
  </si>
  <si>
    <t>PC2B02</t>
  </si>
  <si>
    <t>PC1B02</t>
  </si>
  <si>
    <t>DW2B01</t>
  </si>
  <si>
    <t>DW1B01</t>
  </si>
  <si>
    <t>ST1B01E</t>
  </si>
  <si>
    <t>ST2B00E</t>
  </si>
  <si>
    <t>TLSB0001</t>
  </si>
  <si>
    <t>TL1B01</t>
  </si>
  <si>
    <t>1B01A</t>
  </si>
  <si>
    <t>1B01B</t>
  </si>
  <si>
    <t>1B01C</t>
  </si>
  <si>
    <t>1B01D</t>
  </si>
  <si>
    <t>SB0006G</t>
  </si>
  <si>
    <t>1B06G</t>
  </si>
  <si>
    <t># of Rooms Waiting for eBARS Tags</t>
  </si>
  <si>
    <t># of Rooms Waiting for Door Signs</t>
  </si>
  <si>
    <t>Verified By:</t>
  </si>
  <si>
    <t>eBARS Tag Progress</t>
  </si>
  <si>
    <t>Issues</t>
  </si>
  <si>
    <t>New Sign Progress</t>
  </si>
  <si>
    <t>Total Tags Installed</t>
  </si>
  <si>
    <t>Total Signs Installed</t>
  </si>
  <si>
    <t>Total Tags Required</t>
  </si>
  <si>
    <t>Total Signs Required</t>
  </si>
  <si>
    <t>Installed</t>
  </si>
  <si>
    <t>In Progress</t>
  </si>
  <si>
    <t>Log Issues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</si>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</sst>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3" fontId="22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 applyBorder="1" applyAlignment="1"/>
    <xf numFmtId="49" fontId="23" fillId="0" borderId="0" xfId="43" applyNumberFormat="1" applyFont="1" applyAlignment="1">
      <alignment horizontal="left"/>
    </xf>
    <xf numFmtId="3" fontId="23" fillId="0" borderId="0" xfId="0" applyNumberFormat="1" applyFont="1" applyFill="1" applyAlignment="1">
      <alignment horizontal="right"/>
    </xf>
    <xf numFmtId="49" fontId="23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left"/>
    </xf>
    <xf numFmtId="49" fontId="21" fillId="0" borderId="0" xfId="43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16" fillId="0" borderId="0" xfId="0" applyFont="1" applyFill="1" applyBorder="1" applyAlignment="1">
      <alignment wrapText="1"/>
    </xf>
    <xf numFmtId="0" fontId="0" fillId="36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35" borderId="14" xfId="0" applyFill="1" applyBorder="1" applyAlignment="1">
      <alignment horizontal="center" wrapText="1"/>
    </xf>
    <xf numFmtId="0" fontId="0" fillId="35" borderId="18" xfId="0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4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9.28515625" customWidth="1"/>
    <col min="9" max="9" width="26.85546875" style="12" customWidth="1"/>
    <col min="11" max="11" width="9.140625" style="2"/>
    <col min="13" max="13" width="10.7109375" customWidth="1"/>
  </cols>
  <sheetData>
    <row r="1" spans="1:16" s="2" customFormat="1" ht="90" x14ac:dyDescent="0.25">
      <c r="A1" s="9" t="s">
        <v>7</v>
      </c>
      <c r="B1" s="58" t="s">
        <v>66</v>
      </c>
      <c r="C1" s="58"/>
      <c r="F1" s="8" t="s">
        <v>10</v>
      </c>
      <c r="G1" s="13">
        <v>41177</v>
      </c>
      <c r="I1" s="12"/>
      <c r="J1" s="54" t="s">
        <v>146</v>
      </c>
      <c r="K1" s="55" t="s">
        <v>147</v>
      </c>
      <c r="L1" s="42"/>
      <c r="M1" s="52" t="s">
        <v>148</v>
      </c>
    </row>
    <row r="2" spans="1:16" ht="16.5" thickBot="1" x14ac:dyDescent="0.3">
      <c r="A2" s="10" t="s">
        <v>8</v>
      </c>
      <c r="B2" s="59" t="str">
        <f>VLOOKUP(B1,BuildingList!A:B,2,FALSE)</f>
        <v>Kastle Hall</v>
      </c>
      <c r="C2" s="59"/>
      <c r="F2" s="7" t="s">
        <v>12</v>
      </c>
      <c r="G2" s="14" t="s">
        <v>15</v>
      </c>
      <c r="J2" s="56">
        <f>G87-J87</f>
        <v>7</v>
      </c>
      <c r="K2" s="57">
        <f>H87-M87</f>
        <v>41</v>
      </c>
      <c r="L2" s="43"/>
      <c r="M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149</v>
      </c>
      <c r="K5" s="17" t="s">
        <v>159</v>
      </c>
      <c r="L5" s="17" t="s">
        <v>150</v>
      </c>
      <c r="M5" s="17" t="s">
        <v>151</v>
      </c>
      <c r="N5" s="17" t="s">
        <v>159</v>
      </c>
      <c r="O5" s="17" t="s">
        <v>150</v>
      </c>
    </row>
    <row r="6" spans="1:16" ht="15.75" thickTop="1" x14ac:dyDescent="0.25">
      <c r="A6" s="35" t="s">
        <v>99</v>
      </c>
      <c r="B6" s="36" t="s">
        <v>98</v>
      </c>
      <c r="C6" s="12" t="s">
        <v>26</v>
      </c>
      <c r="D6" s="2" t="s">
        <v>5</v>
      </c>
      <c r="E6" s="18">
        <v>307</v>
      </c>
      <c r="F6" s="25">
        <v>0</v>
      </c>
      <c r="G6" s="18" t="s">
        <v>16</v>
      </c>
      <c r="H6" s="2" t="s">
        <v>16</v>
      </c>
      <c r="J6" s="44" t="str">
        <f>IF(G6="No Change","N/A",IF(G6="New Tag Required",Lookup!G:G,IF(G6="N/A","N/A","")))</f>
        <v>N/A</v>
      </c>
      <c r="K6" s="44"/>
      <c r="L6" s="44"/>
      <c r="M6" s="44" t="str">
        <f>IF(H6="No Change","N/A",IF(H6="New Sign Required",Lookup!G:G,IF(H6="N/A","N/A","")))</f>
        <v>N/A</v>
      </c>
      <c r="N6" s="44"/>
      <c r="O6" s="44"/>
      <c r="P6" s="44"/>
    </row>
    <row r="7" spans="1:16" x14ac:dyDescent="0.25">
      <c r="A7" s="37" t="s">
        <v>67</v>
      </c>
      <c r="B7" s="36" t="s">
        <v>98</v>
      </c>
      <c r="C7" s="12" t="s">
        <v>37</v>
      </c>
      <c r="D7" s="2" t="s">
        <v>5</v>
      </c>
      <c r="E7" s="18">
        <v>0</v>
      </c>
      <c r="F7" s="32">
        <v>95</v>
      </c>
      <c r="G7" s="18" t="s">
        <v>3</v>
      </c>
      <c r="H7" s="2" t="s">
        <v>21</v>
      </c>
      <c r="J7" s="44">
        <f>IF(G7="No Change","N/A",IF(G7="New Tag Required",Lookup!G:G,IF(G7="N/A","N/A","")))</f>
        <v>0</v>
      </c>
      <c r="K7" s="44"/>
      <c r="L7" s="44"/>
      <c r="M7" s="44">
        <f>IF(H7="No Change","N/A",IF(H7="New Sign Required",Lookup!G:G,IF(H7="N/A","N/A","")))</f>
        <v>0</v>
      </c>
      <c r="N7" s="44"/>
      <c r="O7" s="44"/>
      <c r="P7" s="44"/>
    </row>
    <row r="8" spans="1:16" s="2" customFormat="1" x14ac:dyDescent="0.25">
      <c r="A8" s="37" t="s">
        <v>140</v>
      </c>
      <c r="B8" s="36" t="s">
        <v>98</v>
      </c>
      <c r="C8" s="12" t="s">
        <v>27</v>
      </c>
      <c r="D8" s="2" t="s">
        <v>5</v>
      </c>
      <c r="E8" s="18">
        <v>0</v>
      </c>
      <c r="F8" s="25">
        <v>36</v>
      </c>
      <c r="G8" s="18" t="s">
        <v>3</v>
      </c>
      <c r="H8" s="2" t="s">
        <v>21</v>
      </c>
      <c r="I8" s="12"/>
      <c r="J8" s="44">
        <f>IF(G8="No Change","N/A",IF(G8="New Tag Required",Lookup!G:G,IF(G8="N/A","N/A","")))</f>
        <v>0</v>
      </c>
      <c r="K8" s="44"/>
      <c r="L8" s="44"/>
      <c r="M8" s="44">
        <f>IF(H8="No Change","N/A",IF(H8="New Sign Required",Lookup!G:G,IF(H8="N/A","N/A","")))</f>
        <v>0</v>
      </c>
      <c r="N8" s="44"/>
      <c r="O8" s="44"/>
      <c r="P8" s="44"/>
    </row>
    <row r="9" spans="1:16" s="2" customFormat="1" x14ac:dyDescent="0.25">
      <c r="A9" s="37" t="s">
        <v>141</v>
      </c>
      <c r="B9" s="36" t="s">
        <v>98</v>
      </c>
      <c r="C9" s="12" t="s">
        <v>27</v>
      </c>
      <c r="D9" s="2" t="s">
        <v>5</v>
      </c>
      <c r="E9" s="34">
        <v>0</v>
      </c>
      <c r="F9" s="25">
        <v>37</v>
      </c>
      <c r="G9" s="18" t="s">
        <v>3</v>
      </c>
      <c r="H9" s="2" t="s">
        <v>21</v>
      </c>
      <c r="I9" s="12"/>
      <c r="J9" s="44">
        <f>IF(G9="No Change","N/A",IF(G9="New Tag Required",Lookup!G:G,IF(G9="N/A","N/A","")))</f>
        <v>0</v>
      </c>
      <c r="K9" s="44"/>
      <c r="L9" s="44"/>
      <c r="M9" s="44">
        <f>IF(H9="No Change","N/A",IF(H9="New Sign Required",Lookup!G:G,IF(H9="N/A","N/A","")))</f>
        <v>0</v>
      </c>
      <c r="N9" s="44"/>
      <c r="O9" s="44"/>
      <c r="P9" s="44"/>
    </row>
    <row r="10" spans="1:16" s="2" customFormat="1" x14ac:dyDescent="0.25">
      <c r="A10" s="37" t="s">
        <v>142</v>
      </c>
      <c r="B10" s="36" t="s">
        <v>98</v>
      </c>
      <c r="C10" s="12" t="s">
        <v>27</v>
      </c>
      <c r="D10" s="2" t="s">
        <v>5</v>
      </c>
      <c r="E10" s="34">
        <v>0</v>
      </c>
      <c r="F10" s="25">
        <v>37</v>
      </c>
      <c r="G10" s="18" t="s">
        <v>3</v>
      </c>
      <c r="H10" s="2" t="s">
        <v>21</v>
      </c>
      <c r="I10" s="12"/>
      <c r="J10" s="44">
        <f>IF(G10="No Change","N/A",IF(G10="New Tag Required",Lookup!G:G,IF(G10="N/A","N/A","")))</f>
        <v>0</v>
      </c>
      <c r="K10" s="44"/>
      <c r="L10" s="44"/>
      <c r="M10" s="44">
        <f>IF(H10="No Change","N/A",IF(H10="New Sign Required",Lookup!G:G,IF(H10="N/A","N/A","")))</f>
        <v>0</v>
      </c>
      <c r="N10" s="44"/>
      <c r="O10" s="44"/>
      <c r="P10" s="44"/>
    </row>
    <row r="11" spans="1:16" s="2" customFormat="1" x14ac:dyDescent="0.25">
      <c r="A11" s="37" t="s">
        <v>143</v>
      </c>
      <c r="B11" s="36" t="s">
        <v>98</v>
      </c>
      <c r="C11" s="12" t="s">
        <v>27</v>
      </c>
      <c r="D11" s="2" t="s">
        <v>5</v>
      </c>
      <c r="E11" s="34">
        <v>0</v>
      </c>
      <c r="F11" s="25">
        <v>83</v>
      </c>
      <c r="G11" s="18" t="s">
        <v>3</v>
      </c>
      <c r="H11" s="2" t="s">
        <v>21</v>
      </c>
      <c r="I11" s="12"/>
      <c r="J11" s="44">
        <f>IF(G11="No Change","N/A",IF(G11="New Tag Required",Lookup!G:G,IF(G11="N/A","N/A","")))</f>
        <v>0</v>
      </c>
      <c r="K11" s="44"/>
      <c r="L11" s="44"/>
      <c r="M11" s="44">
        <f>IF(H11="No Change","N/A",IF(H11="New Sign Required",Lookup!G:G,IF(H11="N/A","N/A","")))</f>
        <v>0</v>
      </c>
      <c r="N11" s="44"/>
      <c r="O11" s="44"/>
      <c r="P11" s="44"/>
    </row>
    <row r="12" spans="1:16" s="2" customFormat="1" x14ac:dyDescent="0.25">
      <c r="A12" s="35" t="s">
        <v>100</v>
      </c>
      <c r="B12" s="36" t="s">
        <v>98</v>
      </c>
      <c r="C12" s="12" t="s">
        <v>26</v>
      </c>
      <c r="D12" s="2" t="s">
        <v>5</v>
      </c>
      <c r="E12" s="18">
        <v>140</v>
      </c>
      <c r="F12" s="32">
        <v>0</v>
      </c>
      <c r="G12" s="18" t="s">
        <v>16</v>
      </c>
      <c r="H12" s="2" t="s">
        <v>16</v>
      </c>
      <c r="I12" s="12"/>
      <c r="J12" s="44" t="str">
        <f>IF(G12="No Change","N/A",IF(G12="New Tag Required",Lookup!G:G,IF(G12="N/A","N/A","")))</f>
        <v>N/A</v>
      </c>
      <c r="K12" s="44"/>
      <c r="L12" s="44"/>
      <c r="M12" s="44" t="str">
        <f>IF(H12="No Change","N/A",IF(H12="New Sign Required",Lookup!G:G,IF(H12="N/A","N/A","")))</f>
        <v>N/A</v>
      </c>
      <c r="N12" s="44"/>
      <c r="O12" s="44"/>
      <c r="P12" s="44"/>
    </row>
    <row r="13" spans="1:16" ht="15" customHeight="1" x14ac:dyDescent="0.25">
      <c r="A13" s="37" t="s">
        <v>68</v>
      </c>
      <c r="B13" s="36" t="s">
        <v>98</v>
      </c>
      <c r="C13" s="12" t="s">
        <v>27</v>
      </c>
      <c r="D13" s="2" t="s">
        <v>5</v>
      </c>
      <c r="E13" s="18">
        <v>0</v>
      </c>
      <c r="F13" s="32">
        <v>140</v>
      </c>
      <c r="G13" s="18" t="s">
        <v>2</v>
      </c>
      <c r="H13" s="2" t="s">
        <v>21</v>
      </c>
      <c r="J13" s="44" t="str">
        <f>IF(G13="No Change","N/A",IF(G13="New Tag Required",Lookup!G:G,IF(G13="N/A","N/A","")))</f>
        <v>N/A</v>
      </c>
      <c r="K13" s="44"/>
      <c r="L13" s="44"/>
      <c r="M13" s="44">
        <f>IF(H13="No Change","N/A",IF(H13="New Sign Required",Lookup!G:G,IF(H13="N/A","N/A","")))</f>
        <v>0</v>
      </c>
      <c r="N13" s="44"/>
      <c r="O13" s="44"/>
      <c r="P13" s="44"/>
    </row>
    <row r="14" spans="1:16" s="2" customFormat="1" ht="15" customHeight="1" x14ac:dyDescent="0.25">
      <c r="A14" s="35" t="s">
        <v>101</v>
      </c>
      <c r="B14" s="36" t="s">
        <v>98</v>
      </c>
      <c r="C14" s="12" t="s">
        <v>26</v>
      </c>
      <c r="D14" s="2" t="s">
        <v>5</v>
      </c>
      <c r="E14" s="34">
        <v>212</v>
      </c>
      <c r="F14" s="32">
        <v>0</v>
      </c>
      <c r="G14" s="18" t="s">
        <v>16</v>
      </c>
      <c r="H14" s="2" t="s">
        <v>16</v>
      </c>
      <c r="I14" s="12"/>
      <c r="J14" s="44" t="str">
        <f>IF(G14="No Change","N/A",IF(G14="New Tag Required",Lookup!G:G,IF(G14="N/A","N/A","")))</f>
        <v>N/A</v>
      </c>
      <c r="K14" s="44"/>
      <c r="L14" s="44"/>
      <c r="M14" s="44" t="str">
        <f>IF(H14="No Change","N/A",IF(H14="New Sign Required",Lookup!G:G,IF(H14="N/A","N/A","")))</f>
        <v>N/A</v>
      </c>
      <c r="N14" s="44"/>
      <c r="O14" s="44"/>
      <c r="P14" s="44"/>
    </row>
    <row r="15" spans="1:16" x14ac:dyDescent="0.25">
      <c r="A15" s="37" t="s">
        <v>69</v>
      </c>
      <c r="B15" s="36" t="s">
        <v>98</v>
      </c>
      <c r="C15" s="12" t="s">
        <v>27</v>
      </c>
      <c r="D15" s="2" t="s">
        <v>5</v>
      </c>
      <c r="E15" s="18">
        <v>0</v>
      </c>
      <c r="F15" s="32">
        <v>212</v>
      </c>
      <c r="G15" s="18" t="s">
        <v>2</v>
      </c>
      <c r="H15" s="2" t="s">
        <v>21</v>
      </c>
      <c r="J15" s="44" t="str">
        <f>IF(G15="No Change","N/A",IF(G15="New Tag Required",Lookup!G:G,IF(G15="N/A","N/A","")))</f>
        <v>N/A</v>
      </c>
      <c r="K15" s="44"/>
      <c r="L15" s="44"/>
      <c r="M15" s="44">
        <f>IF(H15="No Change","N/A",IF(H15="New Sign Required",Lookup!G:G,IF(H15="N/A","N/A","")))</f>
        <v>0</v>
      </c>
      <c r="N15" s="44"/>
      <c r="O15" s="44"/>
      <c r="P15" s="44"/>
    </row>
    <row r="16" spans="1:16" s="2" customFormat="1" x14ac:dyDescent="0.25">
      <c r="A16" s="35" t="s">
        <v>102</v>
      </c>
      <c r="B16" s="36" t="s">
        <v>98</v>
      </c>
      <c r="C16" s="12" t="s">
        <v>26</v>
      </c>
      <c r="D16" s="2" t="s">
        <v>5</v>
      </c>
      <c r="E16" s="18">
        <v>268</v>
      </c>
      <c r="F16" s="32">
        <v>0</v>
      </c>
      <c r="G16" s="18" t="s">
        <v>16</v>
      </c>
      <c r="H16" s="2" t="s">
        <v>16</v>
      </c>
      <c r="I16" s="12"/>
      <c r="J16" s="44" t="str">
        <f>IF(G16="No Change","N/A",IF(G16="New Tag Required",Lookup!G:G,IF(G16="N/A","N/A","")))</f>
        <v>N/A</v>
      </c>
      <c r="K16" s="44"/>
      <c r="L16" s="44"/>
      <c r="M16" s="44" t="str">
        <f>IF(H16="No Change","N/A",IF(H16="New Sign Required",Lookup!G:G,IF(H16="N/A","N/A","")))</f>
        <v>N/A</v>
      </c>
      <c r="N16" s="44"/>
      <c r="O16" s="44"/>
      <c r="P16" s="44"/>
    </row>
    <row r="17" spans="1:16" x14ac:dyDescent="0.25">
      <c r="A17" s="37" t="s">
        <v>70</v>
      </c>
      <c r="B17" s="36" t="s">
        <v>98</v>
      </c>
      <c r="C17" s="12" t="s">
        <v>27</v>
      </c>
      <c r="D17" s="2" t="s">
        <v>5</v>
      </c>
      <c r="E17" s="18">
        <v>0</v>
      </c>
      <c r="F17" s="32">
        <v>268</v>
      </c>
      <c r="G17" s="18" t="s">
        <v>2</v>
      </c>
      <c r="H17" s="2" t="s">
        <v>21</v>
      </c>
      <c r="J17" s="44" t="str">
        <f>IF(G17="No Change","N/A",IF(G17="New Tag Required",Lookup!G:G,IF(G17="N/A","N/A","")))</f>
        <v>N/A</v>
      </c>
      <c r="K17" s="44"/>
      <c r="L17" s="44"/>
      <c r="M17" s="44">
        <f>IF(H17="No Change","N/A",IF(H17="New Sign Required",Lookup!G:G,IF(H17="N/A","N/A","")))</f>
        <v>0</v>
      </c>
      <c r="N17" s="44"/>
      <c r="O17" s="44"/>
      <c r="P17" s="44"/>
    </row>
    <row r="18" spans="1:16" s="2" customFormat="1" x14ac:dyDescent="0.25">
      <c r="A18" s="35" t="s">
        <v>103</v>
      </c>
      <c r="B18" s="36" t="s">
        <v>98</v>
      </c>
      <c r="C18" s="12" t="s">
        <v>26</v>
      </c>
      <c r="D18" s="2" t="s">
        <v>5</v>
      </c>
      <c r="E18" s="18">
        <v>148</v>
      </c>
      <c r="F18" s="32">
        <v>0</v>
      </c>
      <c r="G18" s="18" t="s">
        <v>16</v>
      </c>
      <c r="H18" s="2" t="s">
        <v>16</v>
      </c>
      <c r="I18" s="12"/>
      <c r="J18" s="44" t="str">
        <f>IF(G18="No Change","N/A",IF(G18="New Tag Required",Lookup!G:G,IF(G18="N/A","N/A","")))</f>
        <v>N/A</v>
      </c>
      <c r="K18" s="44"/>
      <c r="L18" s="44"/>
      <c r="M18" s="44" t="str">
        <f>IF(H18="No Change","N/A",IF(H18="New Sign Required",Lookup!G:G,IF(H18="N/A","N/A","")))</f>
        <v>N/A</v>
      </c>
      <c r="N18" s="44"/>
      <c r="O18" s="44"/>
      <c r="P18" s="44"/>
    </row>
    <row r="19" spans="1:16" x14ac:dyDescent="0.25">
      <c r="A19" s="37" t="s">
        <v>71</v>
      </c>
      <c r="B19" s="36" t="s">
        <v>98</v>
      </c>
      <c r="C19" s="12" t="s">
        <v>27</v>
      </c>
      <c r="D19" s="2" t="s">
        <v>5</v>
      </c>
      <c r="E19" s="18">
        <v>0</v>
      </c>
      <c r="F19" s="32">
        <v>148</v>
      </c>
      <c r="G19" s="18" t="s">
        <v>2</v>
      </c>
      <c r="H19" s="2" t="s">
        <v>21</v>
      </c>
      <c r="J19" s="44" t="str">
        <f>IF(G19="No Change","N/A",IF(G19="New Tag Required",Lookup!G:G,IF(G19="N/A","N/A","")))</f>
        <v>N/A</v>
      </c>
      <c r="K19" s="44"/>
      <c r="L19" s="44"/>
      <c r="M19" s="44">
        <f>IF(H19="No Change","N/A",IF(H19="New Sign Required",Lookup!G:G,IF(H19="N/A","N/A","")))</f>
        <v>0</v>
      </c>
      <c r="N19" s="44"/>
      <c r="O19" s="44"/>
      <c r="P19" s="44"/>
    </row>
    <row r="20" spans="1:16" s="2" customFormat="1" x14ac:dyDescent="0.25">
      <c r="A20" s="35" t="s">
        <v>104</v>
      </c>
      <c r="B20" s="36" t="s">
        <v>98</v>
      </c>
      <c r="C20" s="12" t="s">
        <v>26</v>
      </c>
      <c r="D20" s="2" t="s">
        <v>5</v>
      </c>
      <c r="E20" s="18">
        <v>61</v>
      </c>
      <c r="F20" s="32">
        <v>0</v>
      </c>
      <c r="G20" s="18" t="s">
        <v>16</v>
      </c>
      <c r="H20" s="2" t="s">
        <v>16</v>
      </c>
      <c r="I20" s="12"/>
      <c r="J20" s="44" t="str">
        <f>IF(G20="No Change","N/A",IF(G20="New Tag Required",Lookup!G:G,IF(G20="N/A","N/A","")))</f>
        <v>N/A</v>
      </c>
      <c r="K20" s="44"/>
      <c r="L20" s="44"/>
      <c r="M20" s="44" t="str">
        <f>IF(H20="No Change","N/A",IF(H20="New Sign Required",Lookup!G:G,IF(H20="N/A","N/A","")))</f>
        <v>N/A</v>
      </c>
      <c r="N20" s="44"/>
      <c r="O20" s="44"/>
      <c r="P20" s="44"/>
    </row>
    <row r="21" spans="1:16" x14ac:dyDescent="0.25">
      <c r="A21" s="37" t="s">
        <v>72</v>
      </c>
      <c r="B21" s="36" t="s">
        <v>98</v>
      </c>
      <c r="C21" s="12" t="s">
        <v>27</v>
      </c>
      <c r="D21" s="2" t="s">
        <v>5</v>
      </c>
      <c r="E21" s="18">
        <v>0</v>
      </c>
      <c r="F21" s="32">
        <v>61</v>
      </c>
      <c r="G21" s="18" t="s">
        <v>2</v>
      </c>
      <c r="H21" s="2" t="s">
        <v>21</v>
      </c>
      <c r="J21" s="44" t="str">
        <f>IF(G21="No Change","N/A",IF(G21="New Tag Required",Lookup!G:G,IF(G21="N/A","N/A","")))</f>
        <v>N/A</v>
      </c>
      <c r="K21" s="44"/>
      <c r="L21" s="44"/>
      <c r="M21" s="44">
        <f>IF(H21="No Change","N/A",IF(H21="New Sign Required",Lookup!G:G,IF(H21="N/A","N/A","")))</f>
        <v>0</v>
      </c>
      <c r="N21" s="44"/>
      <c r="O21" s="44"/>
      <c r="P21" s="44"/>
    </row>
    <row r="22" spans="1:16" s="2" customFormat="1" x14ac:dyDescent="0.25">
      <c r="A22" s="35" t="s">
        <v>105</v>
      </c>
      <c r="B22" s="36" t="s">
        <v>98</v>
      </c>
      <c r="C22" s="12" t="s">
        <v>26</v>
      </c>
      <c r="D22" s="2" t="s">
        <v>5</v>
      </c>
      <c r="E22" s="18">
        <v>90</v>
      </c>
      <c r="F22" s="32">
        <v>0</v>
      </c>
      <c r="G22" s="18" t="s">
        <v>16</v>
      </c>
      <c r="H22" s="2" t="s">
        <v>16</v>
      </c>
      <c r="I22" s="12"/>
      <c r="J22" s="44" t="str">
        <f>IF(G22="No Change","N/A",IF(G22="New Tag Required",Lookup!G:G,IF(G22="N/A","N/A","")))</f>
        <v>N/A</v>
      </c>
      <c r="K22" s="44"/>
      <c r="L22" s="44"/>
      <c r="M22" s="44" t="str">
        <f>IF(H22="No Change","N/A",IF(H22="New Sign Required",Lookup!G:G,IF(H22="N/A","N/A","")))</f>
        <v>N/A</v>
      </c>
      <c r="N22" s="44"/>
      <c r="O22" s="44"/>
      <c r="P22" s="44"/>
    </row>
    <row r="23" spans="1:16" x14ac:dyDescent="0.25">
      <c r="A23" s="37" t="s">
        <v>73</v>
      </c>
      <c r="B23" s="36" t="s">
        <v>98</v>
      </c>
      <c r="C23" s="12" t="s">
        <v>27</v>
      </c>
      <c r="D23" s="2" t="s">
        <v>5</v>
      </c>
      <c r="E23" s="18">
        <v>0</v>
      </c>
      <c r="F23" s="32">
        <v>90</v>
      </c>
      <c r="G23" s="18" t="s">
        <v>2</v>
      </c>
      <c r="H23" s="2" t="s">
        <v>21</v>
      </c>
      <c r="J23" s="44" t="str">
        <f>IF(G23="No Change","N/A",IF(G23="New Tag Required",Lookup!G:G,IF(G23="N/A","N/A","")))</f>
        <v>N/A</v>
      </c>
      <c r="K23" s="44"/>
      <c r="L23" s="44"/>
      <c r="M23" s="44">
        <f>IF(H23="No Change","N/A",IF(H23="New Sign Required",Lookup!G:G,IF(H23="N/A","N/A","")))</f>
        <v>0</v>
      </c>
      <c r="N23" s="44"/>
      <c r="O23" s="44"/>
      <c r="P23" s="44"/>
    </row>
    <row r="24" spans="1:16" s="2" customFormat="1" x14ac:dyDescent="0.25">
      <c r="A24" s="35" t="s">
        <v>106</v>
      </c>
      <c r="B24" s="36" t="s">
        <v>98</v>
      </c>
      <c r="C24" s="12" t="s">
        <v>26</v>
      </c>
      <c r="D24" s="2" t="s">
        <v>5</v>
      </c>
      <c r="E24" s="18">
        <v>178</v>
      </c>
      <c r="F24" s="32">
        <v>0</v>
      </c>
      <c r="G24" s="18" t="s">
        <v>16</v>
      </c>
      <c r="H24" s="2" t="s">
        <v>16</v>
      </c>
      <c r="I24" s="12"/>
      <c r="J24" s="44" t="str">
        <f>IF(G24="No Change","N/A",IF(G24="New Tag Required",Lookup!G:G,IF(G24="N/A","N/A","")))</f>
        <v>N/A</v>
      </c>
      <c r="K24" s="44"/>
      <c r="L24" s="44"/>
      <c r="M24" s="44" t="str">
        <f>IF(H24="No Change","N/A",IF(H24="New Sign Required",Lookup!G:G,IF(H24="N/A","N/A","")))</f>
        <v>N/A</v>
      </c>
      <c r="N24" s="44"/>
      <c r="O24" s="44"/>
      <c r="P24" s="44"/>
    </row>
    <row r="25" spans="1:16" x14ac:dyDescent="0.25">
      <c r="A25" s="37" t="s">
        <v>74</v>
      </c>
      <c r="B25" s="36" t="s">
        <v>98</v>
      </c>
      <c r="C25" s="12" t="s">
        <v>27</v>
      </c>
      <c r="D25" s="2" t="s">
        <v>5</v>
      </c>
      <c r="E25" s="18">
        <v>0</v>
      </c>
      <c r="F25" s="32">
        <v>178</v>
      </c>
      <c r="G25" s="18" t="s">
        <v>2</v>
      </c>
      <c r="H25" s="2" t="s">
        <v>21</v>
      </c>
      <c r="J25" s="44" t="str">
        <f>IF(G25="No Change","N/A",IF(G25="New Tag Required",Lookup!G:G,IF(G25="N/A","N/A","")))</f>
        <v>N/A</v>
      </c>
      <c r="K25" s="44"/>
      <c r="L25" s="44"/>
      <c r="M25" s="44">
        <f>IF(H25="No Change","N/A",IF(H25="New Sign Required",Lookup!G:G,IF(H25="N/A","N/A","")))</f>
        <v>0</v>
      </c>
      <c r="N25" s="44"/>
      <c r="O25" s="44"/>
      <c r="P25" s="44"/>
    </row>
    <row r="26" spans="1:16" s="2" customFormat="1" x14ac:dyDescent="0.25">
      <c r="A26" s="35" t="s">
        <v>107</v>
      </c>
      <c r="B26" s="36" t="s">
        <v>98</v>
      </c>
      <c r="C26" s="12" t="s">
        <v>26</v>
      </c>
      <c r="D26" s="2" t="s">
        <v>5</v>
      </c>
      <c r="E26" s="18">
        <v>49</v>
      </c>
      <c r="F26" s="32">
        <v>0</v>
      </c>
      <c r="G26" s="18" t="s">
        <v>16</v>
      </c>
      <c r="H26" s="2" t="s">
        <v>16</v>
      </c>
      <c r="I26" s="12"/>
      <c r="J26" s="44" t="str">
        <f>IF(G26="No Change","N/A",IF(G26="New Tag Required",Lookup!G:G,IF(G26="N/A","N/A","")))</f>
        <v>N/A</v>
      </c>
      <c r="K26" s="44"/>
      <c r="L26" s="44"/>
      <c r="M26" s="44" t="str">
        <f>IF(H26="No Change","N/A",IF(H26="New Sign Required",Lookup!G:G,IF(H26="N/A","N/A","")))</f>
        <v>N/A</v>
      </c>
      <c r="N26" s="44"/>
      <c r="O26" s="44"/>
      <c r="P26" s="44"/>
    </row>
    <row r="27" spans="1:16" x14ac:dyDescent="0.25">
      <c r="A27" s="37" t="s">
        <v>75</v>
      </c>
      <c r="B27" s="36" t="s">
        <v>98</v>
      </c>
      <c r="C27" s="12" t="s">
        <v>27</v>
      </c>
      <c r="D27" s="2" t="s">
        <v>5</v>
      </c>
      <c r="E27" s="18">
        <v>0</v>
      </c>
      <c r="F27" s="32">
        <v>49</v>
      </c>
      <c r="G27" s="18" t="s">
        <v>2</v>
      </c>
      <c r="H27" s="2" t="s">
        <v>21</v>
      </c>
      <c r="J27" s="44" t="str">
        <f>IF(G27="No Change","N/A",IF(G27="New Tag Required",Lookup!G:G,IF(G27="N/A","N/A","")))</f>
        <v>N/A</v>
      </c>
      <c r="K27" s="44"/>
      <c r="L27" s="44"/>
      <c r="M27" s="44">
        <f>IF(H27="No Change","N/A",IF(H27="New Sign Required",Lookup!G:G,IF(H27="N/A","N/A","")))</f>
        <v>0</v>
      </c>
      <c r="N27" s="44"/>
      <c r="O27" s="44"/>
      <c r="P27" s="44"/>
    </row>
    <row r="28" spans="1:16" s="2" customFormat="1" x14ac:dyDescent="0.25">
      <c r="A28" s="35" t="s">
        <v>108</v>
      </c>
      <c r="B28" s="36" t="s">
        <v>98</v>
      </c>
      <c r="C28" s="12" t="s">
        <v>26</v>
      </c>
      <c r="D28" s="2" t="s">
        <v>5</v>
      </c>
      <c r="E28" s="18">
        <v>36</v>
      </c>
      <c r="F28" s="32">
        <v>0</v>
      </c>
      <c r="G28" s="18" t="s">
        <v>16</v>
      </c>
      <c r="H28" s="2" t="s">
        <v>16</v>
      </c>
      <c r="I28" s="12"/>
      <c r="J28" s="44" t="str">
        <f>IF(G28="No Change","N/A",IF(G28="New Tag Required",Lookup!G:G,IF(G28="N/A","N/A","")))</f>
        <v>N/A</v>
      </c>
      <c r="K28" s="44"/>
      <c r="L28" s="44"/>
      <c r="M28" s="44" t="str">
        <f>IF(H28="No Change","N/A",IF(H28="New Sign Required",Lookup!G:G,IF(H28="N/A","N/A","")))</f>
        <v>N/A</v>
      </c>
      <c r="N28" s="44"/>
      <c r="O28" s="44"/>
      <c r="P28" s="44"/>
    </row>
    <row r="29" spans="1:16" x14ac:dyDescent="0.25">
      <c r="A29" s="37" t="s">
        <v>76</v>
      </c>
      <c r="B29" s="36" t="s">
        <v>98</v>
      </c>
      <c r="C29" s="12" t="s">
        <v>27</v>
      </c>
      <c r="D29" s="2" t="s">
        <v>5</v>
      </c>
      <c r="E29" s="18">
        <v>0</v>
      </c>
      <c r="F29" s="32">
        <v>36</v>
      </c>
      <c r="G29" s="18" t="s">
        <v>2</v>
      </c>
      <c r="H29" s="2" t="s">
        <v>21</v>
      </c>
      <c r="J29" s="44" t="str">
        <f>IF(G29="No Change","N/A",IF(G29="New Tag Required",Lookup!G:G,IF(G29="N/A","N/A","")))</f>
        <v>N/A</v>
      </c>
      <c r="K29" s="44"/>
      <c r="L29" s="44"/>
      <c r="M29" s="44">
        <f>IF(H29="No Change","N/A",IF(H29="New Sign Required",Lookup!G:G,IF(H29="N/A","N/A","")))</f>
        <v>0</v>
      </c>
      <c r="N29" s="44"/>
      <c r="O29" s="44"/>
      <c r="P29" s="44"/>
    </row>
    <row r="30" spans="1:16" s="2" customFormat="1" x14ac:dyDescent="0.25">
      <c r="A30" s="35" t="s">
        <v>109</v>
      </c>
      <c r="B30" s="36" t="s">
        <v>98</v>
      </c>
      <c r="C30" s="12" t="s">
        <v>26</v>
      </c>
      <c r="D30" s="2" t="s">
        <v>5</v>
      </c>
      <c r="E30" s="18">
        <v>34</v>
      </c>
      <c r="F30" s="32">
        <v>0</v>
      </c>
      <c r="G30" s="18" t="s">
        <v>16</v>
      </c>
      <c r="H30" s="2" t="s">
        <v>16</v>
      </c>
      <c r="I30" s="12"/>
      <c r="J30" s="44" t="str">
        <f>IF(G30="No Change","N/A",IF(G30="New Tag Required",Lookup!G:G,IF(G30="N/A","N/A","")))</f>
        <v>N/A</v>
      </c>
      <c r="K30" s="44"/>
      <c r="L30" s="44"/>
      <c r="M30" s="44" t="str">
        <f>IF(H30="No Change","N/A",IF(H30="New Sign Required",Lookup!G:G,IF(H30="N/A","N/A","")))</f>
        <v>N/A</v>
      </c>
      <c r="N30" s="44"/>
      <c r="O30" s="44"/>
      <c r="P30" s="44"/>
    </row>
    <row r="31" spans="1:16" x14ac:dyDescent="0.25">
      <c r="A31" s="37" t="s">
        <v>77</v>
      </c>
      <c r="B31" s="36" t="s">
        <v>98</v>
      </c>
      <c r="C31" s="12" t="s">
        <v>27</v>
      </c>
      <c r="D31" s="2" t="s">
        <v>5</v>
      </c>
      <c r="E31" s="18">
        <v>0</v>
      </c>
      <c r="F31" s="32">
        <v>34</v>
      </c>
      <c r="G31" s="18" t="s">
        <v>2</v>
      </c>
      <c r="H31" s="2" t="s">
        <v>21</v>
      </c>
      <c r="J31" s="44" t="str">
        <f>IF(G31="No Change","N/A",IF(G31="New Tag Required",Lookup!G:G,IF(G31="N/A","N/A","")))</f>
        <v>N/A</v>
      </c>
      <c r="K31" s="44"/>
      <c r="L31" s="44"/>
      <c r="M31" s="44">
        <f>IF(H31="No Change","N/A",IF(H31="New Sign Required",Lookup!G:G,IF(H31="N/A","N/A","")))</f>
        <v>0</v>
      </c>
      <c r="N31" s="44"/>
      <c r="O31" s="44"/>
      <c r="P31" s="44"/>
    </row>
    <row r="32" spans="1:16" s="2" customFormat="1" x14ac:dyDescent="0.25">
      <c r="A32" s="35" t="s">
        <v>110</v>
      </c>
      <c r="B32" s="36" t="s">
        <v>98</v>
      </c>
      <c r="C32" s="12" t="s">
        <v>26</v>
      </c>
      <c r="D32" s="2" t="s">
        <v>5</v>
      </c>
      <c r="E32" s="18">
        <v>37</v>
      </c>
      <c r="F32" s="32">
        <v>0</v>
      </c>
      <c r="G32" s="18" t="s">
        <v>16</v>
      </c>
      <c r="H32" s="2" t="s">
        <v>16</v>
      </c>
      <c r="I32" s="12"/>
      <c r="J32" s="44" t="str">
        <f>IF(G32="No Change","N/A",IF(G32="New Tag Required",Lookup!G:G,IF(G32="N/A","N/A","")))</f>
        <v>N/A</v>
      </c>
      <c r="K32" s="44"/>
      <c r="L32" s="44"/>
      <c r="M32" s="44" t="str">
        <f>IF(H32="No Change","N/A",IF(H32="New Sign Required",Lookup!G:G,IF(H32="N/A","N/A","")))</f>
        <v>N/A</v>
      </c>
      <c r="N32" s="44"/>
      <c r="O32" s="44"/>
      <c r="P32" s="44"/>
    </row>
    <row r="33" spans="1:16" x14ac:dyDescent="0.25">
      <c r="A33" s="37" t="s">
        <v>78</v>
      </c>
      <c r="B33" s="36" t="s">
        <v>98</v>
      </c>
      <c r="C33" s="12" t="s">
        <v>27</v>
      </c>
      <c r="D33" s="2" t="s">
        <v>5</v>
      </c>
      <c r="E33" s="18">
        <v>0</v>
      </c>
      <c r="F33" s="32">
        <v>37</v>
      </c>
      <c r="G33" s="18" t="s">
        <v>2</v>
      </c>
      <c r="H33" s="2" t="s">
        <v>21</v>
      </c>
      <c r="J33" s="44" t="str">
        <f>IF(G33="No Change","N/A",IF(G33="New Tag Required",Lookup!G:G,IF(G33="N/A","N/A","")))</f>
        <v>N/A</v>
      </c>
      <c r="K33" s="44"/>
      <c r="L33" s="44"/>
      <c r="M33" s="44">
        <f>IF(H33="No Change","N/A",IF(H33="New Sign Required",Lookup!G:G,IF(H33="N/A","N/A","")))</f>
        <v>0</v>
      </c>
      <c r="N33" s="44"/>
      <c r="O33" s="44"/>
      <c r="P33" s="44"/>
    </row>
    <row r="34" spans="1:16" s="2" customFormat="1" x14ac:dyDescent="0.25">
      <c r="A34" s="35" t="s">
        <v>111</v>
      </c>
      <c r="B34" s="36" t="s">
        <v>98</v>
      </c>
      <c r="C34" s="12" t="s">
        <v>26</v>
      </c>
      <c r="D34" s="2" t="s">
        <v>5</v>
      </c>
      <c r="E34" s="18">
        <v>38</v>
      </c>
      <c r="F34" s="32">
        <v>0</v>
      </c>
      <c r="G34" s="18" t="s">
        <v>16</v>
      </c>
      <c r="H34" s="2" t="s">
        <v>16</v>
      </c>
      <c r="I34" s="12"/>
      <c r="J34" s="44" t="str">
        <f>IF(G34="No Change","N/A",IF(G34="New Tag Required",Lookup!G:G,IF(G34="N/A","N/A","")))</f>
        <v>N/A</v>
      </c>
      <c r="K34" s="44"/>
      <c r="L34" s="12"/>
      <c r="M34" s="44" t="str">
        <f>IF(H34="No Change","N/A",IF(H34="New Sign Required",Lookup!G:G,IF(H34="N/A","N/A","")))</f>
        <v>N/A</v>
      </c>
      <c r="N34" s="12"/>
      <c r="O34" s="12"/>
      <c r="P34" s="44"/>
    </row>
    <row r="35" spans="1:16" x14ac:dyDescent="0.25">
      <c r="A35" s="37" t="s">
        <v>79</v>
      </c>
      <c r="B35" s="36" t="s">
        <v>98</v>
      </c>
      <c r="C35" s="12" t="s">
        <v>27</v>
      </c>
      <c r="D35" s="2" t="s">
        <v>5</v>
      </c>
      <c r="E35" s="18">
        <v>0</v>
      </c>
      <c r="F35" s="32">
        <v>38</v>
      </c>
      <c r="G35" s="18" t="s">
        <v>2</v>
      </c>
      <c r="H35" s="2" t="s">
        <v>21</v>
      </c>
      <c r="J35" s="44" t="str">
        <f>IF(G35="No Change","N/A",IF(G35="New Tag Required",Lookup!G:G,IF(G35="N/A","N/A","")))</f>
        <v>N/A</v>
      </c>
      <c r="K35" s="44"/>
      <c r="L35" s="12"/>
      <c r="M35" s="44">
        <f>IF(H35="No Change","N/A",IF(H35="New Sign Required",Lookup!G:G,IF(H35="N/A","N/A","")))</f>
        <v>0</v>
      </c>
      <c r="N35" s="12"/>
      <c r="O35" s="12"/>
      <c r="P35" s="44"/>
    </row>
    <row r="36" spans="1:16" s="2" customFormat="1" x14ac:dyDescent="0.25">
      <c r="A36" s="35" t="s">
        <v>112</v>
      </c>
      <c r="B36" s="36" t="s">
        <v>98</v>
      </c>
      <c r="C36" s="12" t="s">
        <v>26</v>
      </c>
      <c r="D36" s="2" t="s">
        <v>5</v>
      </c>
      <c r="E36" s="18">
        <v>35</v>
      </c>
      <c r="F36" s="32">
        <v>0</v>
      </c>
      <c r="G36" s="18" t="s">
        <v>16</v>
      </c>
      <c r="H36" s="2" t="s">
        <v>16</v>
      </c>
      <c r="I36" s="12"/>
      <c r="J36" s="44" t="str">
        <f>IF(G36="No Change","N/A",IF(G36="New Tag Required",Lookup!G:G,IF(G36="N/A","N/A","")))</f>
        <v>N/A</v>
      </c>
      <c r="K36" s="44"/>
      <c r="L36" s="12"/>
      <c r="M36" s="44" t="str">
        <f>IF(H36="No Change","N/A",IF(H36="New Sign Required",Lookup!G:G,IF(H36="N/A","N/A","")))</f>
        <v>N/A</v>
      </c>
      <c r="N36" s="12"/>
      <c r="O36" s="12"/>
      <c r="P36" s="12"/>
    </row>
    <row r="37" spans="1:16" x14ac:dyDescent="0.25">
      <c r="A37" s="37" t="s">
        <v>80</v>
      </c>
      <c r="B37" s="36" t="s">
        <v>98</v>
      </c>
      <c r="C37" s="12" t="s">
        <v>27</v>
      </c>
      <c r="D37" s="2" t="s">
        <v>5</v>
      </c>
      <c r="E37" s="18">
        <v>0</v>
      </c>
      <c r="F37" s="32">
        <v>35</v>
      </c>
      <c r="G37" s="18" t="s">
        <v>2</v>
      </c>
      <c r="H37" s="2" t="s">
        <v>21</v>
      </c>
      <c r="J37" s="44" t="str">
        <f>IF(G37="No Change","N/A",IF(G37="New Tag Required",Lookup!G:G,IF(G37="N/A","N/A","")))</f>
        <v>N/A</v>
      </c>
      <c r="K37" s="44"/>
      <c r="L37" s="12"/>
      <c r="M37" s="44">
        <f>IF(H37="No Change","N/A",IF(H37="New Sign Required",Lookup!G:G,IF(H37="N/A","N/A","")))</f>
        <v>0</v>
      </c>
      <c r="N37" s="12"/>
      <c r="O37" s="12"/>
      <c r="P37" s="12"/>
    </row>
    <row r="38" spans="1:16" s="2" customFormat="1" x14ac:dyDescent="0.25">
      <c r="A38" s="40" t="s">
        <v>144</v>
      </c>
      <c r="B38" s="36" t="s">
        <v>98</v>
      </c>
      <c r="C38" s="12" t="s">
        <v>26</v>
      </c>
      <c r="D38" s="2" t="s">
        <v>5</v>
      </c>
      <c r="E38" s="18">
        <v>36</v>
      </c>
      <c r="F38" s="32">
        <v>0</v>
      </c>
      <c r="G38" s="18" t="s">
        <v>16</v>
      </c>
      <c r="H38" s="2" t="s">
        <v>16</v>
      </c>
      <c r="I38" s="12"/>
      <c r="J38" s="44" t="str">
        <f>IF(G38="No Change","N/A",IF(G38="New Tag Required",Lookup!G:G,IF(G38="N/A","N/A","")))</f>
        <v>N/A</v>
      </c>
      <c r="K38" s="44"/>
      <c r="L38" s="12"/>
      <c r="M38" s="44" t="str">
        <f>IF(H38="No Change","N/A",IF(H38="New Sign Required",Lookup!G:G,IF(H38="N/A","N/A","")))</f>
        <v>N/A</v>
      </c>
      <c r="N38" s="12"/>
      <c r="O38" s="12"/>
      <c r="P38" s="12"/>
    </row>
    <row r="39" spans="1:16" s="2" customFormat="1" x14ac:dyDescent="0.25">
      <c r="A39" s="41" t="s">
        <v>145</v>
      </c>
      <c r="B39" s="36" t="s">
        <v>98</v>
      </c>
      <c r="C39" s="12" t="s">
        <v>27</v>
      </c>
      <c r="D39" s="2" t="s">
        <v>5</v>
      </c>
      <c r="E39" s="18">
        <v>0</v>
      </c>
      <c r="F39" s="32">
        <v>36</v>
      </c>
      <c r="G39" s="18" t="s">
        <v>2</v>
      </c>
      <c r="H39" s="2" t="s">
        <v>21</v>
      </c>
      <c r="I39" s="12"/>
      <c r="J39" s="44" t="str">
        <f>IF(G39="No Change","N/A",IF(G39="New Tag Required",Lookup!G:G,IF(G39="N/A","N/A","")))</f>
        <v>N/A</v>
      </c>
      <c r="K39" s="44"/>
      <c r="L39" s="12"/>
      <c r="M39" s="44">
        <f>IF(H39="No Change","N/A",IF(H39="New Sign Required",Lookup!G:G,IF(H39="N/A","N/A","")))</f>
        <v>0</v>
      </c>
      <c r="N39" s="12"/>
      <c r="O39" s="12"/>
      <c r="P39" s="12"/>
    </row>
    <row r="40" spans="1:16" s="2" customFormat="1" x14ac:dyDescent="0.25">
      <c r="A40" s="35" t="s">
        <v>113</v>
      </c>
      <c r="B40" s="36" t="s">
        <v>98</v>
      </c>
      <c r="C40" s="12" t="s">
        <v>26</v>
      </c>
      <c r="D40" s="2" t="s">
        <v>5</v>
      </c>
      <c r="E40" s="18">
        <v>99</v>
      </c>
      <c r="F40" s="32">
        <v>0</v>
      </c>
      <c r="G40" s="18" t="s">
        <v>16</v>
      </c>
      <c r="H40" s="2" t="s">
        <v>16</v>
      </c>
      <c r="I40" s="12"/>
      <c r="J40" s="44" t="str">
        <f>IF(G40="No Change","N/A",IF(G40="New Tag Required",Lookup!G:G,IF(G40="N/A","N/A","")))</f>
        <v>N/A</v>
      </c>
      <c r="K40" s="44"/>
      <c r="L40" s="12"/>
      <c r="M40" s="44" t="str">
        <f>IF(H40="No Change","N/A",IF(H40="New Sign Required",Lookup!G:G,IF(H40="N/A","N/A","")))</f>
        <v>N/A</v>
      </c>
      <c r="N40" s="12"/>
      <c r="O40" s="12"/>
      <c r="P40" s="12"/>
    </row>
    <row r="41" spans="1:16" x14ac:dyDescent="0.25">
      <c r="A41" s="37" t="s">
        <v>81</v>
      </c>
      <c r="B41" s="36" t="s">
        <v>98</v>
      </c>
      <c r="C41" s="12" t="s">
        <v>27</v>
      </c>
      <c r="D41" s="2" t="s">
        <v>5</v>
      </c>
      <c r="E41" s="18">
        <v>0</v>
      </c>
      <c r="F41" s="32">
        <v>99</v>
      </c>
      <c r="G41" s="18" t="s">
        <v>2</v>
      </c>
      <c r="H41" s="2" t="s">
        <v>21</v>
      </c>
      <c r="J41" s="44" t="str">
        <f>IF(G41="No Change","N/A",IF(G41="New Tag Required",Lookup!G:G,IF(G41="N/A","N/A","")))</f>
        <v>N/A</v>
      </c>
      <c r="K41" s="44"/>
      <c r="L41" s="12"/>
      <c r="M41" s="44">
        <f>IF(H41="No Change","N/A",IF(H41="New Sign Required",Lookup!G:G,IF(H41="N/A","N/A","")))</f>
        <v>0</v>
      </c>
      <c r="N41" s="12"/>
      <c r="O41" s="12"/>
      <c r="P41" s="12"/>
    </row>
    <row r="42" spans="1:16" s="2" customFormat="1" x14ac:dyDescent="0.25">
      <c r="A42" s="35" t="s">
        <v>114</v>
      </c>
      <c r="B42" s="36" t="s">
        <v>98</v>
      </c>
      <c r="C42" s="12" t="s">
        <v>26</v>
      </c>
      <c r="D42" s="2" t="s">
        <v>5</v>
      </c>
      <c r="E42" s="18">
        <v>171</v>
      </c>
      <c r="F42" s="32">
        <v>0</v>
      </c>
      <c r="G42" s="18" t="s">
        <v>16</v>
      </c>
      <c r="H42" s="2" t="s">
        <v>16</v>
      </c>
      <c r="I42" s="12"/>
      <c r="J42" s="44" t="str">
        <f>IF(G42="No Change","N/A",IF(G42="New Tag Required",Lookup!G:G,IF(G42="N/A","N/A","")))</f>
        <v>N/A</v>
      </c>
      <c r="K42" s="44"/>
      <c r="L42" s="12"/>
      <c r="M42" s="44" t="str">
        <f>IF(H42="No Change","N/A",IF(H42="New Sign Required",Lookup!G:G,IF(H42="N/A","N/A","")))</f>
        <v>N/A</v>
      </c>
      <c r="N42" s="12"/>
      <c r="O42" s="12"/>
      <c r="P42" s="12"/>
    </row>
    <row r="43" spans="1:16" x14ac:dyDescent="0.25">
      <c r="A43" s="37" t="s">
        <v>82</v>
      </c>
      <c r="B43" s="36" t="s">
        <v>98</v>
      </c>
      <c r="C43" s="12" t="s">
        <v>27</v>
      </c>
      <c r="D43" s="2" t="s">
        <v>5</v>
      </c>
      <c r="E43" s="18">
        <v>0</v>
      </c>
      <c r="F43" s="32">
        <v>171</v>
      </c>
      <c r="G43" s="18" t="s">
        <v>2</v>
      </c>
      <c r="H43" s="2" t="s">
        <v>21</v>
      </c>
      <c r="J43" s="44" t="str">
        <f>IF(G43="No Change","N/A",IF(G43="New Tag Required",Lookup!G:G,IF(G43="N/A","N/A","")))</f>
        <v>N/A</v>
      </c>
      <c r="K43" s="44"/>
      <c r="L43" s="12"/>
      <c r="M43" s="44">
        <f>IF(H43="No Change","N/A",IF(H43="New Sign Required",Lookup!G:G,IF(H43="N/A","N/A","")))</f>
        <v>0</v>
      </c>
      <c r="N43" s="12"/>
      <c r="O43" s="12"/>
      <c r="P43" s="12"/>
    </row>
    <row r="44" spans="1:16" s="2" customFormat="1" x14ac:dyDescent="0.25">
      <c r="A44" s="35" t="s">
        <v>115</v>
      </c>
      <c r="B44" s="36" t="s">
        <v>98</v>
      </c>
      <c r="C44" s="12" t="s">
        <v>26</v>
      </c>
      <c r="D44" s="2" t="s">
        <v>5</v>
      </c>
      <c r="E44" s="18">
        <v>89</v>
      </c>
      <c r="F44" s="32">
        <v>0</v>
      </c>
      <c r="G44" s="18" t="s">
        <v>16</v>
      </c>
      <c r="H44" s="2" t="s">
        <v>16</v>
      </c>
      <c r="I44" s="12"/>
      <c r="J44" s="44" t="str">
        <f>IF(G44="No Change","N/A",IF(G44="New Tag Required",Lookup!G:G,IF(G44="N/A","N/A","")))</f>
        <v>N/A</v>
      </c>
      <c r="K44" s="44"/>
      <c r="L44" s="12"/>
      <c r="M44" s="44" t="str">
        <f>IF(H44="No Change","N/A",IF(H44="New Sign Required",Lookup!G:G,IF(H44="N/A","N/A","")))</f>
        <v>N/A</v>
      </c>
      <c r="N44" s="12"/>
      <c r="O44" s="12"/>
      <c r="P44" s="12"/>
    </row>
    <row r="45" spans="1:16" x14ac:dyDescent="0.25">
      <c r="A45" s="37" t="s">
        <v>83</v>
      </c>
      <c r="B45" s="36" t="s">
        <v>98</v>
      </c>
      <c r="C45" s="12" t="s">
        <v>27</v>
      </c>
      <c r="D45" s="2" t="s">
        <v>5</v>
      </c>
      <c r="E45" s="18">
        <v>0</v>
      </c>
      <c r="F45" s="32">
        <v>89</v>
      </c>
      <c r="G45" s="18" t="s">
        <v>2</v>
      </c>
      <c r="H45" s="2" t="s">
        <v>21</v>
      </c>
      <c r="J45" s="44" t="str">
        <f>IF(G45="No Change","N/A",IF(G45="New Tag Required",Lookup!G:G,IF(G45="N/A","N/A","")))</f>
        <v>N/A</v>
      </c>
      <c r="K45" s="44"/>
      <c r="L45" s="12"/>
      <c r="M45" s="44">
        <f>IF(H45="No Change","N/A",IF(H45="New Sign Required",Lookup!G:G,IF(H45="N/A","N/A","")))</f>
        <v>0</v>
      </c>
      <c r="N45" s="12"/>
      <c r="O45" s="12"/>
      <c r="P45" s="12"/>
    </row>
    <row r="46" spans="1:16" s="2" customFormat="1" x14ac:dyDescent="0.25">
      <c r="A46" s="35" t="s">
        <v>116</v>
      </c>
      <c r="B46" s="36" t="s">
        <v>98</v>
      </c>
      <c r="C46" s="12" t="s">
        <v>26</v>
      </c>
      <c r="D46" s="2" t="s">
        <v>5</v>
      </c>
      <c r="E46" s="18">
        <v>89</v>
      </c>
      <c r="F46" s="32">
        <v>0</v>
      </c>
      <c r="G46" s="18" t="s">
        <v>16</v>
      </c>
      <c r="H46" s="2" t="s">
        <v>16</v>
      </c>
      <c r="I46" s="12"/>
      <c r="J46" s="44" t="str">
        <f>IF(G46="No Change","N/A",IF(G46="New Tag Required",Lookup!G:G,IF(G46="N/A","N/A","")))</f>
        <v>N/A</v>
      </c>
      <c r="K46" s="44"/>
      <c r="L46" s="12"/>
      <c r="M46" s="44" t="str">
        <f>IF(H46="No Change","N/A",IF(H46="New Sign Required",Lookup!G:G,IF(H46="N/A","N/A","")))</f>
        <v>N/A</v>
      </c>
      <c r="N46" s="12"/>
      <c r="O46" s="12"/>
      <c r="P46" s="12"/>
    </row>
    <row r="47" spans="1:16" x14ac:dyDescent="0.25">
      <c r="A47" s="37" t="s">
        <v>84</v>
      </c>
      <c r="B47" s="36" t="s">
        <v>98</v>
      </c>
      <c r="C47" s="12" t="s">
        <v>27</v>
      </c>
      <c r="D47" s="2" t="s">
        <v>5</v>
      </c>
      <c r="E47" s="18">
        <v>0</v>
      </c>
      <c r="F47" s="32">
        <v>89</v>
      </c>
      <c r="G47" s="18" t="s">
        <v>2</v>
      </c>
      <c r="H47" s="2" t="s">
        <v>21</v>
      </c>
      <c r="J47" s="44" t="str">
        <f>IF(G47="No Change","N/A",IF(G47="New Tag Required",Lookup!G:G,IF(G47="N/A","N/A","")))</f>
        <v>N/A</v>
      </c>
      <c r="K47" s="44"/>
      <c r="L47" s="12"/>
      <c r="M47" s="44">
        <f>IF(H47="No Change","N/A",IF(H47="New Sign Required",Lookup!G:G,IF(H47="N/A","N/A","")))</f>
        <v>0</v>
      </c>
      <c r="N47" s="12"/>
      <c r="O47" s="12"/>
    </row>
    <row r="48" spans="1:16" s="2" customFormat="1" x14ac:dyDescent="0.25">
      <c r="A48" s="35" t="s">
        <v>117</v>
      </c>
      <c r="B48" s="36" t="s">
        <v>98</v>
      </c>
      <c r="C48" s="12" t="s">
        <v>26</v>
      </c>
      <c r="D48" s="2" t="s">
        <v>5</v>
      </c>
      <c r="E48" s="18">
        <v>312</v>
      </c>
      <c r="F48" s="32">
        <v>0</v>
      </c>
      <c r="G48" s="18" t="s">
        <v>16</v>
      </c>
      <c r="H48" s="2" t="s">
        <v>16</v>
      </c>
      <c r="I48" s="12"/>
      <c r="J48" s="44" t="str">
        <f>IF(G48="No Change","N/A",IF(G48="New Tag Required",Lookup!G:G,IF(G48="N/A","N/A","")))</f>
        <v>N/A</v>
      </c>
      <c r="K48" s="44"/>
      <c r="L48" s="12"/>
      <c r="M48" s="44" t="str">
        <f>IF(H48="No Change","N/A",IF(H48="New Sign Required",Lookup!G:G,IF(H48="N/A","N/A","")))</f>
        <v>N/A</v>
      </c>
      <c r="N48" s="12"/>
      <c r="O48" s="12"/>
    </row>
    <row r="49" spans="1:15" x14ac:dyDescent="0.25">
      <c r="A49" s="37" t="s">
        <v>85</v>
      </c>
      <c r="B49" s="36" t="s">
        <v>98</v>
      </c>
      <c r="C49" s="12" t="s">
        <v>27</v>
      </c>
      <c r="D49" s="2" t="s">
        <v>5</v>
      </c>
      <c r="E49" s="18">
        <v>0</v>
      </c>
      <c r="F49" s="32">
        <v>312</v>
      </c>
      <c r="G49" s="18" t="s">
        <v>2</v>
      </c>
      <c r="H49" s="2" t="s">
        <v>21</v>
      </c>
      <c r="J49" s="44" t="str">
        <f>IF(G49="No Change","N/A",IF(G49="New Tag Required",Lookup!G:G,IF(G49="N/A","N/A","")))</f>
        <v>N/A</v>
      </c>
      <c r="K49" s="44"/>
      <c r="L49" s="12"/>
      <c r="M49" s="44">
        <f>IF(H49="No Change","N/A",IF(H49="New Sign Required",Lookup!G:G,IF(H49="N/A","N/A","")))</f>
        <v>0</v>
      </c>
      <c r="N49" s="12"/>
      <c r="O49" s="12"/>
    </row>
    <row r="50" spans="1:15" s="2" customFormat="1" x14ac:dyDescent="0.25">
      <c r="A50" s="35" t="s">
        <v>118</v>
      </c>
      <c r="B50" s="36" t="s">
        <v>98</v>
      </c>
      <c r="C50" s="12" t="s">
        <v>26</v>
      </c>
      <c r="D50" s="2" t="s">
        <v>5</v>
      </c>
      <c r="E50" s="18">
        <v>179</v>
      </c>
      <c r="F50" s="32">
        <v>0</v>
      </c>
      <c r="G50" s="18" t="s">
        <v>16</v>
      </c>
      <c r="H50" s="2" t="s">
        <v>16</v>
      </c>
      <c r="I50" s="12"/>
      <c r="J50" s="44" t="str">
        <f>IF(G50="No Change","N/A",IF(G50="New Tag Required",Lookup!G:G,IF(G50="N/A","N/A","")))</f>
        <v>N/A</v>
      </c>
      <c r="K50" s="44"/>
      <c r="L50" s="12"/>
      <c r="M50" s="44" t="str">
        <f>IF(H50="No Change","N/A",IF(H50="New Sign Required",Lookup!G:G,IF(H50="N/A","N/A","")))</f>
        <v>N/A</v>
      </c>
      <c r="N50" s="12"/>
      <c r="O50" s="12"/>
    </row>
    <row r="51" spans="1:15" x14ac:dyDescent="0.25">
      <c r="A51" s="37" t="s">
        <v>86</v>
      </c>
      <c r="B51" s="36" t="s">
        <v>98</v>
      </c>
      <c r="C51" s="12" t="s">
        <v>27</v>
      </c>
      <c r="D51" s="2" t="s">
        <v>5</v>
      </c>
      <c r="E51" s="18">
        <v>0</v>
      </c>
      <c r="F51" s="32">
        <v>179</v>
      </c>
      <c r="G51" s="18" t="s">
        <v>3</v>
      </c>
      <c r="H51" s="2" t="s">
        <v>21</v>
      </c>
      <c r="J51" s="44">
        <f>IF(G51="No Change","N/A",IF(G51="New Tag Required",Lookup!G:G,IF(G51="N/A","N/A","")))</f>
        <v>0</v>
      </c>
      <c r="K51" s="44"/>
      <c r="L51" s="12"/>
      <c r="M51" s="44">
        <f>IF(H51="No Change","N/A",IF(H51="New Sign Required",Lookup!G:G,IF(H51="N/A","N/A","")))</f>
        <v>0</v>
      </c>
      <c r="N51" s="12"/>
      <c r="O51" s="12"/>
    </row>
    <row r="52" spans="1:15" s="2" customFormat="1" x14ac:dyDescent="0.25">
      <c r="A52" s="35" t="s">
        <v>119</v>
      </c>
      <c r="B52" s="36" t="s">
        <v>98</v>
      </c>
      <c r="C52" s="12" t="s">
        <v>26</v>
      </c>
      <c r="D52" s="2" t="s">
        <v>5</v>
      </c>
      <c r="E52" s="18">
        <v>262</v>
      </c>
      <c r="F52" s="32">
        <v>0</v>
      </c>
      <c r="G52" s="18" t="s">
        <v>16</v>
      </c>
      <c r="H52" s="2" t="s">
        <v>16</v>
      </c>
      <c r="I52" s="12"/>
      <c r="J52" s="44" t="str">
        <f>IF(G52="No Change","N/A",IF(G52="New Tag Required",Lookup!G:G,IF(G52="N/A","N/A","")))</f>
        <v>N/A</v>
      </c>
      <c r="K52" s="44"/>
      <c r="L52" s="12"/>
      <c r="M52" s="44" t="str">
        <f>IF(H52="No Change","N/A",IF(H52="New Sign Required",Lookup!G:G,IF(H52="N/A","N/A","")))</f>
        <v>N/A</v>
      </c>
      <c r="N52" s="12"/>
      <c r="O52" s="12"/>
    </row>
    <row r="53" spans="1:15" x14ac:dyDescent="0.25">
      <c r="A53" s="37" t="s">
        <v>87</v>
      </c>
      <c r="B53" s="36" t="s">
        <v>98</v>
      </c>
      <c r="C53" s="12" t="s">
        <v>27</v>
      </c>
      <c r="D53" s="2" t="s">
        <v>5</v>
      </c>
      <c r="E53" s="18">
        <v>0</v>
      </c>
      <c r="F53" s="32">
        <v>262</v>
      </c>
      <c r="G53" s="18" t="s">
        <v>3</v>
      </c>
      <c r="H53" s="2" t="s">
        <v>21</v>
      </c>
      <c r="J53" s="44">
        <f>IF(G53="No Change","N/A",IF(G53="New Tag Required",Lookup!G:G,IF(G53="N/A","N/A","")))</f>
        <v>0</v>
      </c>
      <c r="K53" s="44"/>
      <c r="L53" s="12"/>
      <c r="M53" s="44">
        <f>IF(H53="No Change","N/A",IF(H53="New Sign Required",Lookup!G:G,IF(H53="N/A","N/A","")))</f>
        <v>0</v>
      </c>
      <c r="N53" s="12"/>
      <c r="O53" s="12"/>
    </row>
    <row r="54" spans="1:15" s="2" customFormat="1" x14ac:dyDescent="0.25">
      <c r="A54" s="35" t="s">
        <v>120</v>
      </c>
      <c r="B54" s="36" t="s">
        <v>98</v>
      </c>
      <c r="C54" s="12" t="s">
        <v>26</v>
      </c>
      <c r="D54" s="2" t="s">
        <v>5</v>
      </c>
      <c r="E54" s="18">
        <v>297</v>
      </c>
      <c r="F54" s="32">
        <v>0</v>
      </c>
      <c r="G54" s="18" t="s">
        <v>16</v>
      </c>
      <c r="H54" s="2" t="s">
        <v>16</v>
      </c>
      <c r="I54" s="12"/>
      <c r="J54" s="44" t="str">
        <f>IF(G54="No Change","N/A",IF(G54="New Tag Required",Lookup!G:G,IF(G54="N/A","N/A","")))</f>
        <v>N/A</v>
      </c>
      <c r="K54" s="44"/>
      <c r="L54" s="12"/>
      <c r="M54" s="44" t="str">
        <f>IF(H54="No Change","N/A",IF(H54="New Sign Required",Lookup!G:G,IF(H54="N/A","N/A","")))</f>
        <v>N/A</v>
      </c>
      <c r="N54" s="12"/>
      <c r="O54" s="12"/>
    </row>
    <row r="55" spans="1:15" x14ac:dyDescent="0.25">
      <c r="A55" s="37" t="s">
        <v>88</v>
      </c>
      <c r="B55" s="36" t="s">
        <v>98</v>
      </c>
      <c r="C55" s="12" t="s">
        <v>27</v>
      </c>
      <c r="D55" s="2" t="s">
        <v>5</v>
      </c>
      <c r="E55" s="18">
        <v>0</v>
      </c>
      <c r="F55" s="32">
        <v>297</v>
      </c>
      <c r="G55" s="18" t="s">
        <v>2</v>
      </c>
      <c r="H55" s="2" t="s">
        <v>21</v>
      </c>
      <c r="J55" s="44" t="str">
        <f>IF(G55="No Change","N/A",IF(G55="New Tag Required",Lookup!G:G,IF(G55="N/A","N/A","")))</f>
        <v>N/A</v>
      </c>
      <c r="K55" s="44"/>
      <c r="L55" s="12"/>
      <c r="M55" s="44">
        <f>IF(H55="No Change","N/A",IF(H55="New Sign Required",Lookup!G:G,IF(H55="N/A","N/A","")))</f>
        <v>0</v>
      </c>
      <c r="N55" s="12"/>
      <c r="O55" s="12"/>
    </row>
    <row r="56" spans="1:15" s="2" customFormat="1" x14ac:dyDescent="0.25">
      <c r="A56" s="35" t="s">
        <v>121</v>
      </c>
      <c r="B56" s="36" t="s">
        <v>98</v>
      </c>
      <c r="C56" s="12" t="s">
        <v>26</v>
      </c>
      <c r="D56" s="2" t="s">
        <v>5</v>
      </c>
      <c r="E56" s="18">
        <v>239</v>
      </c>
      <c r="F56" s="32">
        <v>0</v>
      </c>
      <c r="G56" s="18" t="s">
        <v>16</v>
      </c>
      <c r="H56" s="2" t="s">
        <v>16</v>
      </c>
      <c r="I56" s="12"/>
      <c r="J56" s="44" t="str">
        <f>IF(G56="No Change","N/A",IF(G56="New Tag Required",Lookup!G:G,IF(G56="N/A","N/A","")))</f>
        <v>N/A</v>
      </c>
      <c r="K56" s="44"/>
      <c r="L56" s="12"/>
      <c r="M56" s="44" t="str">
        <f>IF(H56="No Change","N/A",IF(H56="New Sign Required",Lookup!G:G,IF(H56="N/A","N/A","")))</f>
        <v>N/A</v>
      </c>
      <c r="N56" s="12"/>
      <c r="O56" s="12"/>
    </row>
    <row r="57" spans="1:15" x14ac:dyDescent="0.25">
      <c r="A57" s="37" t="s">
        <v>89</v>
      </c>
      <c r="B57" s="36" t="s">
        <v>98</v>
      </c>
      <c r="C57" s="12" t="s">
        <v>27</v>
      </c>
      <c r="D57" s="2" t="s">
        <v>5</v>
      </c>
      <c r="E57" s="18">
        <v>0</v>
      </c>
      <c r="F57" s="32">
        <v>239</v>
      </c>
      <c r="G57" s="18" t="s">
        <v>2</v>
      </c>
      <c r="H57" s="2" t="s">
        <v>21</v>
      </c>
      <c r="J57" s="44" t="str">
        <f>IF(G57="No Change","N/A",IF(G57="New Tag Required",Lookup!G:G,IF(G57="N/A","N/A","")))</f>
        <v>N/A</v>
      </c>
      <c r="K57" s="44"/>
      <c r="L57" s="12"/>
      <c r="M57" s="44">
        <f>IF(H57="No Change","N/A",IF(H57="New Sign Required",Lookup!G:G,IF(H57="N/A","N/A","")))</f>
        <v>0</v>
      </c>
      <c r="N57" s="12"/>
      <c r="O57" s="12"/>
    </row>
    <row r="58" spans="1:15" s="2" customFormat="1" x14ac:dyDescent="0.25">
      <c r="A58" s="35" t="s">
        <v>122</v>
      </c>
      <c r="B58" s="36" t="s">
        <v>98</v>
      </c>
      <c r="C58" s="12" t="s">
        <v>26</v>
      </c>
      <c r="D58" s="2" t="s">
        <v>5</v>
      </c>
      <c r="E58" s="18">
        <v>54</v>
      </c>
      <c r="F58" s="32">
        <v>0</v>
      </c>
      <c r="G58" s="18" t="s">
        <v>16</v>
      </c>
      <c r="H58" s="2" t="s">
        <v>16</v>
      </c>
      <c r="I58" s="12"/>
      <c r="J58" s="44" t="str">
        <f>IF(G58="No Change","N/A",IF(G58="New Tag Required",Lookup!G:G,IF(G58="N/A","N/A","")))</f>
        <v>N/A</v>
      </c>
      <c r="K58" s="44"/>
      <c r="L58" s="12"/>
      <c r="M58" s="44" t="str">
        <f>IF(H58="No Change","N/A",IF(H58="New Sign Required",Lookup!G:G,IF(H58="N/A","N/A","")))</f>
        <v>N/A</v>
      </c>
      <c r="N58" s="12"/>
      <c r="O58" s="12"/>
    </row>
    <row r="59" spans="1:15" x14ac:dyDescent="0.25">
      <c r="A59" s="37" t="s">
        <v>90</v>
      </c>
      <c r="B59" s="36" t="s">
        <v>98</v>
      </c>
      <c r="C59" s="12" t="s">
        <v>27</v>
      </c>
      <c r="D59" s="2" t="s">
        <v>5</v>
      </c>
      <c r="E59" s="18">
        <v>0</v>
      </c>
      <c r="F59" s="32">
        <v>54</v>
      </c>
      <c r="G59" s="18" t="s">
        <v>2</v>
      </c>
      <c r="H59" s="2" t="s">
        <v>21</v>
      </c>
      <c r="J59" s="44" t="str">
        <f>IF(G59="No Change","N/A",IF(G59="New Tag Required",Lookup!G:G,IF(G59="N/A","N/A","")))</f>
        <v>N/A</v>
      </c>
      <c r="K59" s="44"/>
      <c r="L59" s="12"/>
      <c r="M59" s="44">
        <f>IF(H59="No Change","N/A",IF(H59="New Sign Required",Lookup!G:G,IF(H59="N/A","N/A","")))</f>
        <v>0</v>
      </c>
      <c r="N59" s="12"/>
      <c r="O59" s="12"/>
    </row>
    <row r="60" spans="1:15" s="2" customFormat="1" x14ac:dyDescent="0.25">
      <c r="A60" s="35" t="s">
        <v>123</v>
      </c>
      <c r="B60" s="36" t="s">
        <v>98</v>
      </c>
      <c r="C60" s="12" t="s">
        <v>26</v>
      </c>
      <c r="D60" s="2" t="s">
        <v>5</v>
      </c>
      <c r="E60" s="18">
        <v>157</v>
      </c>
      <c r="F60" s="32">
        <v>0</v>
      </c>
      <c r="G60" s="18" t="s">
        <v>16</v>
      </c>
      <c r="H60" s="2" t="s">
        <v>16</v>
      </c>
      <c r="I60" s="12"/>
      <c r="J60" s="44" t="str">
        <f>IF(G60="No Change","N/A",IF(G60="New Tag Required",Lookup!G:G,IF(G60="N/A","N/A","")))</f>
        <v>N/A</v>
      </c>
      <c r="K60" s="44"/>
      <c r="L60" s="12"/>
      <c r="M60" s="44" t="str">
        <f>IF(H60="No Change","N/A",IF(H60="New Sign Required",Lookup!G:G,IF(H60="N/A","N/A","")))</f>
        <v>N/A</v>
      </c>
      <c r="N60" s="12"/>
      <c r="O60" s="12"/>
    </row>
    <row r="61" spans="1:15" x14ac:dyDescent="0.25">
      <c r="A61" s="37" t="s">
        <v>91</v>
      </c>
      <c r="B61" s="36" t="s">
        <v>98</v>
      </c>
      <c r="C61" s="12" t="s">
        <v>27</v>
      </c>
      <c r="D61" s="2" t="s">
        <v>5</v>
      </c>
      <c r="E61" s="18">
        <v>0</v>
      </c>
      <c r="F61" s="32">
        <v>157</v>
      </c>
      <c r="G61" s="18" t="s">
        <v>2</v>
      </c>
      <c r="H61" s="2" t="s">
        <v>21</v>
      </c>
      <c r="J61" s="44" t="str">
        <f>IF(G61="No Change","N/A",IF(G61="New Tag Required",Lookup!G:G,IF(G61="N/A","N/A","")))</f>
        <v>N/A</v>
      </c>
      <c r="K61" s="44"/>
      <c r="L61" s="12"/>
      <c r="M61" s="44">
        <f>IF(H61="No Change","N/A",IF(H61="New Sign Required",Lookup!G:G,IF(H61="N/A","N/A","")))</f>
        <v>0</v>
      </c>
      <c r="N61" s="12"/>
      <c r="O61" s="12"/>
    </row>
    <row r="62" spans="1:15" s="2" customFormat="1" x14ac:dyDescent="0.25">
      <c r="A62" s="35" t="s">
        <v>124</v>
      </c>
      <c r="B62" s="36" t="s">
        <v>98</v>
      </c>
      <c r="C62" s="12" t="s">
        <v>26</v>
      </c>
      <c r="D62" s="2" t="s">
        <v>5</v>
      </c>
      <c r="E62" s="18">
        <v>34</v>
      </c>
      <c r="F62" s="32">
        <v>0</v>
      </c>
      <c r="G62" s="18" t="s">
        <v>16</v>
      </c>
      <c r="H62" s="2" t="s">
        <v>16</v>
      </c>
      <c r="I62" s="12"/>
      <c r="J62" s="44" t="str">
        <f>IF(G62="No Change","N/A",IF(G62="New Tag Required",Lookup!G:G,IF(G62="N/A","N/A","")))</f>
        <v>N/A</v>
      </c>
      <c r="K62" s="44"/>
      <c r="L62" s="12"/>
      <c r="M62" s="44" t="str">
        <f>IF(H62="No Change","N/A",IF(H62="New Sign Required",Lookup!G:G,IF(H62="N/A","N/A","")))</f>
        <v>N/A</v>
      </c>
      <c r="N62" s="12"/>
      <c r="O62" s="12"/>
    </row>
    <row r="63" spans="1:15" x14ac:dyDescent="0.25">
      <c r="A63" s="37" t="s">
        <v>92</v>
      </c>
      <c r="B63" s="36" t="s">
        <v>98</v>
      </c>
      <c r="C63" s="12" t="s">
        <v>27</v>
      </c>
      <c r="D63" s="2" t="s">
        <v>5</v>
      </c>
      <c r="E63" s="18">
        <v>0</v>
      </c>
      <c r="F63" s="32">
        <v>34</v>
      </c>
      <c r="G63" s="18" t="s">
        <v>2</v>
      </c>
      <c r="H63" s="2" t="s">
        <v>21</v>
      </c>
      <c r="J63" s="44" t="str">
        <f>IF(G63="No Change","N/A",IF(G63="New Tag Required",Lookup!G:G,IF(G63="N/A","N/A","")))</f>
        <v>N/A</v>
      </c>
      <c r="K63" s="44"/>
      <c r="L63" s="12"/>
      <c r="M63" s="44">
        <f>IF(H63="No Change","N/A",IF(H63="New Sign Required",Lookup!G:G,IF(H63="N/A","N/A","")))</f>
        <v>0</v>
      </c>
      <c r="N63" s="12"/>
      <c r="O63" s="12"/>
    </row>
    <row r="64" spans="1:15" s="2" customFormat="1" x14ac:dyDescent="0.25">
      <c r="A64" s="35" t="s">
        <v>125</v>
      </c>
      <c r="B64" s="36" t="s">
        <v>98</v>
      </c>
      <c r="C64" s="12" t="s">
        <v>26</v>
      </c>
      <c r="D64" s="2" t="s">
        <v>5</v>
      </c>
      <c r="E64" s="18">
        <v>37</v>
      </c>
      <c r="F64" s="32">
        <v>0</v>
      </c>
      <c r="G64" s="18" t="s">
        <v>16</v>
      </c>
      <c r="H64" s="2" t="s">
        <v>16</v>
      </c>
      <c r="I64" s="12"/>
      <c r="J64" s="44" t="str">
        <f>IF(G64="No Change","N/A",IF(G64="New Tag Required",Lookup!G:G,IF(G64="N/A","N/A","")))</f>
        <v>N/A</v>
      </c>
      <c r="K64" s="44"/>
      <c r="L64" s="12"/>
      <c r="M64" s="44" t="str">
        <f>IF(H64="No Change","N/A",IF(H64="New Sign Required",Lookup!G:G,IF(H64="N/A","N/A","")))</f>
        <v>N/A</v>
      </c>
      <c r="N64" s="12"/>
      <c r="O64" s="12"/>
    </row>
    <row r="65" spans="1:15" x14ac:dyDescent="0.25">
      <c r="A65" s="37" t="s">
        <v>93</v>
      </c>
      <c r="B65" s="36" t="s">
        <v>98</v>
      </c>
      <c r="C65" s="12" t="s">
        <v>27</v>
      </c>
      <c r="D65" s="2" t="s">
        <v>5</v>
      </c>
      <c r="E65" s="18">
        <v>0</v>
      </c>
      <c r="F65" s="32">
        <v>37</v>
      </c>
      <c r="G65" s="18" t="s">
        <v>2</v>
      </c>
      <c r="H65" s="2" t="s">
        <v>21</v>
      </c>
      <c r="J65" s="44" t="str">
        <f>IF(G65="No Change","N/A",IF(G65="New Tag Required",Lookup!G:G,IF(G65="N/A","N/A","")))</f>
        <v>N/A</v>
      </c>
      <c r="K65" s="44"/>
      <c r="L65" s="12"/>
      <c r="M65" s="44">
        <f>IF(H65="No Change","N/A",IF(H65="New Sign Required",Lookup!G:G,IF(H65="N/A","N/A","")))</f>
        <v>0</v>
      </c>
      <c r="N65" s="12"/>
      <c r="O65" s="12"/>
    </row>
    <row r="66" spans="1:15" s="2" customFormat="1" x14ac:dyDescent="0.25">
      <c r="A66" s="35" t="s">
        <v>126</v>
      </c>
      <c r="B66" s="36" t="s">
        <v>98</v>
      </c>
      <c r="C66" s="12" t="s">
        <v>26</v>
      </c>
      <c r="D66" s="2" t="s">
        <v>5</v>
      </c>
      <c r="E66" s="18">
        <v>401</v>
      </c>
      <c r="F66" s="32">
        <v>0</v>
      </c>
      <c r="G66" s="18" t="s">
        <v>16</v>
      </c>
      <c r="H66" s="2" t="s">
        <v>16</v>
      </c>
      <c r="I66" s="12"/>
      <c r="J66" s="44" t="str">
        <f>IF(G66="No Change","N/A",IF(G66="New Tag Required",Lookup!G:G,IF(G66="N/A","N/A","")))</f>
        <v>N/A</v>
      </c>
      <c r="K66" s="44"/>
      <c r="L66" s="12"/>
      <c r="M66" s="44" t="str">
        <f>IF(H66="No Change","N/A",IF(H66="New Sign Required",Lookup!G:G,IF(H66="N/A","N/A","")))</f>
        <v>N/A</v>
      </c>
      <c r="N66" s="12"/>
      <c r="O66" s="12"/>
    </row>
    <row r="67" spans="1:15" x14ac:dyDescent="0.25">
      <c r="A67" s="37" t="s">
        <v>94</v>
      </c>
      <c r="B67" s="36" t="s">
        <v>98</v>
      </c>
      <c r="C67" s="12" t="s">
        <v>27</v>
      </c>
      <c r="D67" s="2" t="s">
        <v>5</v>
      </c>
      <c r="E67" s="18">
        <v>0</v>
      </c>
      <c r="F67" s="32">
        <v>401</v>
      </c>
      <c r="G67" s="18" t="s">
        <v>2</v>
      </c>
      <c r="H67" s="2" t="s">
        <v>21</v>
      </c>
      <c r="J67" s="44" t="str">
        <f>IF(G67="No Change","N/A",IF(G67="New Tag Required",Lookup!G:G,IF(G67="N/A","N/A","")))</f>
        <v>N/A</v>
      </c>
      <c r="K67" s="44"/>
      <c r="L67" s="12"/>
      <c r="M67" s="44">
        <f>IF(H67="No Change","N/A",IF(H67="New Sign Required",Lookup!G:G,IF(H67="N/A","N/A","")))</f>
        <v>0</v>
      </c>
      <c r="N67" s="12"/>
      <c r="O67" s="12"/>
    </row>
    <row r="68" spans="1:15" s="2" customFormat="1" x14ac:dyDescent="0.25">
      <c r="A68" s="35" t="s">
        <v>127</v>
      </c>
      <c r="B68" s="36" t="s">
        <v>98</v>
      </c>
      <c r="C68" s="12" t="s">
        <v>26</v>
      </c>
      <c r="D68" s="2" t="s">
        <v>5</v>
      </c>
      <c r="E68" s="18">
        <v>277</v>
      </c>
      <c r="F68" s="32">
        <v>0</v>
      </c>
      <c r="G68" s="18" t="s">
        <v>16</v>
      </c>
      <c r="H68" s="2" t="s">
        <v>16</v>
      </c>
      <c r="I68" s="12"/>
      <c r="J68" s="44" t="str">
        <f>IF(G68="No Change","N/A",IF(G68="New Tag Required",Lookup!G:G,IF(G68="N/A","N/A","")))</f>
        <v>N/A</v>
      </c>
      <c r="K68" s="44"/>
      <c r="L68" s="12"/>
      <c r="M68" s="44" t="str">
        <f>IF(H68="No Change","N/A",IF(H68="New Sign Required",Lookup!G:G,IF(H68="N/A","N/A","")))</f>
        <v>N/A</v>
      </c>
      <c r="N68" s="12"/>
      <c r="O68" s="12"/>
    </row>
    <row r="69" spans="1:15" x14ac:dyDescent="0.25">
      <c r="A69" s="37" t="s">
        <v>95</v>
      </c>
      <c r="B69" s="36" t="s">
        <v>98</v>
      </c>
      <c r="C69" s="12" t="s">
        <v>27</v>
      </c>
      <c r="D69" s="2" t="s">
        <v>5</v>
      </c>
      <c r="E69" s="18">
        <v>0</v>
      </c>
      <c r="F69" s="32">
        <v>277</v>
      </c>
      <c r="G69" s="18" t="s">
        <v>2</v>
      </c>
      <c r="H69" s="2" t="s">
        <v>21</v>
      </c>
      <c r="J69" s="44" t="str">
        <f>IF(G69="No Change","N/A",IF(G69="New Tag Required",Lookup!G:G,IF(G69="N/A","N/A","")))</f>
        <v>N/A</v>
      </c>
      <c r="K69" s="44"/>
      <c r="L69" s="12"/>
      <c r="M69" s="44">
        <f>IF(H69="No Change","N/A",IF(H69="New Sign Required",Lookup!G:G,IF(H69="N/A","N/A","")))</f>
        <v>0</v>
      </c>
      <c r="N69" s="12"/>
      <c r="O69" s="12"/>
    </row>
    <row r="70" spans="1:15" s="2" customFormat="1" x14ac:dyDescent="0.25">
      <c r="A70" s="35" t="s">
        <v>128</v>
      </c>
      <c r="B70" s="36" t="s">
        <v>98</v>
      </c>
      <c r="C70" s="12" t="s">
        <v>26</v>
      </c>
      <c r="D70" s="2" t="s">
        <v>5</v>
      </c>
      <c r="E70" s="18">
        <v>290</v>
      </c>
      <c r="F70" s="32">
        <v>0</v>
      </c>
      <c r="G70" s="18" t="s">
        <v>16</v>
      </c>
      <c r="H70" s="2" t="s">
        <v>16</v>
      </c>
      <c r="I70" s="12"/>
      <c r="J70" s="44" t="str">
        <f>IF(G70="No Change","N/A",IF(G70="New Tag Required",Lookup!G:G,IF(G70="N/A","N/A","")))</f>
        <v>N/A</v>
      </c>
      <c r="K70" s="44"/>
      <c r="L70" s="12"/>
      <c r="M70" s="44" t="str">
        <f>IF(H70="No Change","N/A",IF(H70="New Sign Required",Lookup!G:G,IF(H70="N/A","N/A","")))</f>
        <v>N/A</v>
      </c>
      <c r="N70" s="12"/>
      <c r="O70" s="12"/>
    </row>
    <row r="71" spans="1:15" x14ac:dyDescent="0.25">
      <c r="A71" s="37" t="s">
        <v>96</v>
      </c>
      <c r="B71" s="36" t="s">
        <v>98</v>
      </c>
      <c r="C71" s="12" t="s">
        <v>27</v>
      </c>
      <c r="D71" s="2" t="s">
        <v>5</v>
      </c>
      <c r="E71" s="18">
        <v>0</v>
      </c>
      <c r="F71" s="32">
        <v>290</v>
      </c>
      <c r="G71" s="18" t="s">
        <v>2</v>
      </c>
      <c r="H71" s="2" t="s">
        <v>21</v>
      </c>
      <c r="J71" s="44" t="str">
        <f>IF(G71="No Change","N/A",IF(G71="New Tag Required",Lookup!G:G,IF(G71="N/A","N/A","")))</f>
        <v>N/A</v>
      </c>
      <c r="K71" s="44"/>
      <c r="L71" s="12"/>
      <c r="M71" s="44">
        <f>IF(H71="No Change","N/A",IF(H71="New Sign Required",Lookup!G:G,IF(H71="N/A","N/A","")))</f>
        <v>0</v>
      </c>
      <c r="N71" s="12"/>
      <c r="O71" s="12"/>
    </row>
    <row r="72" spans="1:15" s="2" customFormat="1" x14ac:dyDescent="0.25">
      <c r="A72" s="35" t="s">
        <v>129</v>
      </c>
      <c r="B72" s="36" t="s">
        <v>98</v>
      </c>
      <c r="C72" s="12" t="s">
        <v>26</v>
      </c>
      <c r="D72" s="2" t="s">
        <v>5</v>
      </c>
      <c r="E72" s="18">
        <v>101</v>
      </c>
      <c r="F72" s="32">
        <v>0</v>
      </c>
      <c r="G72" s="18" t="s">
        <v>16</v>
      </c>
      <c r="H72" s="2" t="s">
        <v>16</v>
      </c>
      <c r="I72" s="12"/>
      <c r="J72" s="44" t="str">
        <f>IF(G72="No Change","N/A",IF(G72="New Tag Required",Lookup!G:G,IF(G72="N/A","N/A","")))</f>
        <v>N/A</v>
      </c>
      <c r="K72" s="44"/>
      <c r="L72" s="12"/>
      <c r="M72" s="44" t="str">
        <f>IF(H72="No Change","N/A",IF(H72="New Sign Required",Lookup!G:G,IF(H72="N/A","N/A","")))</f>
        <v>N/A</v>
      </c>
      <c r="N72" s="12"/>
      <c r="O72" s="12"/>
    </row>
    <row r="73" spans="1:15" x14ac:dyDescent="0.25">
      <c r="A73" s="37" t="s">
        <v>97</v>
      </c>
      <c r="B73" s="36" t="s">
        <v>98</v>
      </c>
      <c r="C73" s="12" t="s">
        <v>27</v>
      </c>
      <c r="D73" s="2" t="s">
        <v>5</v>
      </c>
      <c r="E73" s="18">
        <v>0</v>
      </c>
      <c r="F73" s="32">
        <v>101</v>
      </c>
      <c r="G73" s="18" t="s">
        <v>2</v>
      </c>
      <c r="H73" s="2" t="s">
        <v>21</v>
      </c>
      <c r="J73" s="44" t="str">
        <f>IF(G73="No Change","N/A",IF(G73="New Tag Required",Lookup!G:G,IF(G73="N/A","N/A","")))</f>
        <v>N/A</v>
      </c>
      <c r="K73" s="44"/>
      <c r="L73" s="12"/>
      <c r="M73" s="44">
        <f>IF(H73="No Change","N/A",IF(H73="New Sign Required",Lookup!G:G,IF(H73="N/A","N/A","")))</f>
        <v>0</v>
      </c>
      <c r="N73" s="12"/>
      <c r="O73" s="12"/>
    </row>
    <row r="74" spans="1:15" s="2" customFormat="1" x14ac:dyDescent="0.25">
      <c r="A74" s="35" t="s">
        <v>130</v>
      </c>
      <c r="B74" s="36" t="s">
        <v>98</v>
      </c>
      <c r="C74" s="12" t="s">
        <v>26</v>
      </c>
      <c r="D74" s="2" t="s">
        <v>5</v>
      </c>
      <c r="E74" s="18">
        <v>5</v>
      </c>
      <c r="F74" s="32">
        <v>0</v>
      </c>
      <c r="G74" s="18" t="s">
        <v>16</v>
      </c>
      <c r="H74" s="2" t="s">
        <v>16</v>
      </c>
      <c r="I74" s="12"/>
      <c r="J74" s="44" t="str">
        <f>IF(G74="No Change","N/A",IF(G74="New Tag Required",Lookup!G:G,IF(G74="N/A","N/A","")))</f>
        <v>N/A</v>
      </c>
      <c r="K74" s="44"/>
      <c r="L74" s="12"/>
      <c r="M74" s="44" t="str">
        <f>IF(H74="No Change","N/A",IF(H74="New Sign Required",Lookup!G:G,IF(H74="N/A","N/A","")))</f>
        <v>N/A</v>
      </c>
      <c r="N74" s="12"/>
      <c r="O74" s="12"/>
    </row>
    <row r="75" spans="1:15" x14ac:dyDescent="0.25">
      <c r="A75" s="38" t="s">
        <v>131</v>
      </c>
      <c r="B75" s="36" t="s">
        <v>98</v>
      </c>
      <c r="C75" s="12" t="s">
        <v>27</v>
      </c>
      <c r="D75" s="2" t="s">
        <v>5</v>
      </c>
      <c r="E75" s="18">
        <v>0</v>
      </c>
      <c r="F75" s="33">
        <v>5</v>
      </c>
      <c r="G75" s="18" t="s">
        <v>2</v>
      </c>
      <c r="H75" s="2" t="s">
        <v>21</v>
      </c>
      <c r="J75" s="44" t="str">
        <f>IF(G75="No Change","N/A",IF(G75="New Tag Required",Lookup!G:G,IF(G75="N/A","N/A","")))</f>
        <v>N/A</v>
      </c>
      <c r="K75" s="44"/>
      <c r="L75" s="12"/>
      <c r="M75" s="44">
        <f>IF(H75="No Change","N/A",IF(H75="New Sign Required",Lookup!G:G,IF(H75="N/A","N/A","")))</f>
        <v>0</v>
      </c>
      <c r="N75" s="12"/>
      <c r="O75" s="12"/>
    </row>
    <row r="76" spans="1:15" s="2" customFormat="1" x14ac:dyDescent="0.25">
      <c r="A76" s="35" t="s">
        <v>132</v>
      </c>
      <c r="B76" s="36" t="s">
        <v>98</v>
      </c>
      <c r="C76" s="12" t="s">
        <v>26</v>
      </c>
      <c r="D76" s="2" t="s">
        <v>5</v>
      </c>
      <c r="E76" s="18">
        <v>5</v>
      </c>
      <c r="F76" s="33">
        <v>0</v>
      </c>
      <c r="G76" s="18" t="s">
        <v>16</v>
      </c>
      <c r="H76" s="2" t="s">
        <v>16</v>
      </c>
      <c r="I76" s="12"/>
      <c r="J76" s="44" t="str">
        <f>IF(G76="No Change","N/A",IF(G76="New Tag Required",Lookup!G:G,IF(G76="N/A","N/A","")))</f>
        <v>N/A</v>
      </c>
      <c r="K76" s="44"/>
      <c r="L76" s="12"/>
      <c r="M76" s="44" t="str">
        <f>IF(H76="No Change","N/A",IF(H76="New Sign Required",Lookup!G:G,IF(H76="N/A","N/A","")))</f>
        <v>N/A</v>
      </c>
      <c r="N76" s="12"/>
      <c r="O76" s="12"/>
    </row>
    <row r="77" spans="1:15" x14ac:dyDescent="0.25">
      <c r="A77" s="38" t="s">
        <v>133</v>
      </c>
      <c r="B77" s="36" t="s">
        <v>98</v>
      </c>
      <c r="C77" s="12" t="s">
        <v>27</v>
      </c>
      <c r="D77" s="2" t="s">
        <v>5</v>
      </c>
      <c r="E77" s="18">
        <v>0</v>
      </c>
      <c r="F77" s="32">
        <v>5</v>
      </c>
      <c r="G77" s="18" t="s">
        <v>2</v>
      </c>
      <c r="H77" s="2" t="s">
        <v>21</v>
      </c>
      <c r="J77" s="44" t="str">
        <f>IF(G77="No Change","N/A",IF(G77="New Tag Required",Lookup!G:G,IF(G77="N/A","N/A","")))</f>
        <v>N/A</v>
      </c>
      <c r="K77" s="44"/>
      <c r="L77" s="12"/>
      <c r="M77" s="44">
        <f>IF(H77="No Change","N/A",IF(H77="New Sign Required",Lookup!G:G,IF(H77="N/A","N/A","")))</f>
        <v>0</v>
      </c>
      <c r="N77" s="12"/>
      <c r="O77" s="12"/>
    </row>
    <row r="78" spans="1:15" s="2" customFormat="1" x14ac:dyDescent="0.25">
      <c r="A78" s="35" t="s">
        <v>134</v>
      </c>
      <c r="B78" s="36" t="s">
        <v>98</v>
      </c>
      <c r="C78" s="12" t="s">
        <v>26</v>
      </c>
      <c r="D78" s="2" t="s">
        <v>5</v>
      </c>
      <c r="E78" s="18">
        <v>7</v>
      </c>
      <c r="F78" s="32">
        <v>0</v>
      </c>
      <c r="G78" s="18" t="s">
        <v>16</v>
      </c>
      <c r="H78" s="2" t="s">
        <v>16</v>
      </c>
      <c r="I78" s="12"/>
      <c r="J78" s="44" t="str">
        <f>IF(G78="No Change","N/A",IF(G78="New Tag Required",Lookup!G:G,IF(G78="N/A","N/A","")))</f>
        <v>N/A</v>
      </c>
      <c r="K78" s="44"/>
      <c r="L78" s="12"/>
      <c r="M78" s="44" t="str">
        <f>IF(H78="No Change","N/A",IF(H78="New Sign Required",Lookup!G:G,IF(H78="N/A","N/A","")))</f>
        <v>N/A</v>
      </c>
      <c r="N78" s="12"/>
      <c r="O78" s="12"/>
    </row>
    <row r="79" spans="1:15" x14ac:dyDescent="0.25">
      <c r="A79" s="38" t="s">
        <v>135</v>
      </c>
      <c r="B79" s="36" t="s">
        <v>98</v>
      </c>
      <c r="C79" s="12" t="s">
        <v>27</v>
      </c>
      <c r="D79" s="2" t="s">
        <v>5</v>
      </c>
      <c r="E79" s="18">
        <v>0</v>
      </c>
      <c r="F79" s="32">
        <v>7</v>
      </c>
      <c r="G79" s="18" t="s">
        <v>2</v>
      </c>
      <c r="H79" s="2" t="s">
        <v>21</v>
      </c>
      <c r="J79" s="44" t="str">
        <f>IF(G79="No Change","N/A",IF(G79="New Tag Required",Lookup!G:G,IF(G79="N/A","N/A","")))</f>
        <v>N/A</v>
      </c>
      <c r="K79" s="44"/>
      <c r="L79" s="12"/>
      <c r="M79" s="44">
        <f>IF(H79="No Change","N/A",IF(H79="New Sign Required",Lookup!G:G,IF(H79="N/A","N/A","")))</f>
        <v>0</v>
      </c>
      <c r="N79" s="12"/>
      <c r="O79" s="12"/>
    </row>
    <row r="80" spans="1:15" s="2" customFormat="1" x14ac:dyDescent="0.25">
      <c r="A80" s="35" t="s">
        <v>137</v>
      </c>
      <c r="B80" s="36" t="s">
        <v>98</v>
      </c>
      <c r="C80" s="12" t="s">
        <v>26</v>
      </c>
      <c r="D80" s="2" t="s">
        <v>5</v>
      </c>
      <c r="E80" s="18">
        <v>208</v>
      </c>
      <c r="F80" s="32">
        <v>0</v>
      </c>
      <c r="G80" s="18" t="s">
        <v>16</v>
      </c>
      <c r="H80" s="2" t="s">
        <v>16</v>
      </c>
      <c r="I80" s="12"/>
      <c r="J80" s="44" t="str">
        <f>IF(G80="No Change","N/A",IF(G80="New Tag Required",Lookup!G:G,IF(G80="N/A","N/A","")))</f>
        <v>N/A</v>
      </c>
      <c r="K80" s="44"/>
      <c r="L80" s="12"/>
      <c r="M80" s="44" t="str">
        <f>IF(H80="No Change","N/A",IF(H80="New Sign Required",Lookup!G:G,IF(H80="N/A","N/A","")))</f>
        <v>N/A</v>
      </c>
      <c r="N80" s="12"/>
      <c r="O80" s="12"/>
    </row>
    <row r="81" spans="1:15" x14ac:dyDescent="0.25">
      <c r="A81" s="39" t="s">
        <v>136</v>
      </c>
      <c r="B81" s="36" t="s">
        <v>98</v>
      </c>
      <c r="C81" s="12" t="s">
        <v>27</v>
      </c>
      <c r="D81" s="2" t="s">
        <v>5</v>
      </c>
      <c r="E81" s="18">
        <v>0</v>
      </c>
      <c r="F81" s="32">
        <v>208</v>
      </c>
      <c r="G81" s="18" t="s">
        <v>2</v>
      </c>
      <c r="H81" s="2" t="s">
        <v>21</v>
      </c>
      <c r="J81" s="44" t="str">
        <f>IF(G81="No Change","N/A",IF(G81="New Tag Required",Lookup!G:G,IF(G81="N/A","N/A","")))</f>
        <v>N/A</v>
      </c>
      <c r="K81" s="44"/>
      <c r="L81" s="12"/>
      <c r="M81" s="44">
        <f>IF(H81="No Change","N/A",IF(H81="New Sign Required",Lookup!G:G,IF(H81="N/A","N/A","")))</f>
        <v>0</v>
      </c>
      <c r="N81" s="12"/>
      <c r="O81" s="12"/>
    </row>
    <row r="82" spans="1:15" s="2" customFormat="1" x14ac:dyDescent="0.25">
      <c r="A82" s="35" t="s">
        <v>138</v>
      </c>
      <c r="B82" s="36" t="s">
        <v>98</v>
      </c>
      <c r="C82" s="12" t="s">
        <v>26</v>
      </c>
      <c r="D82" s="2" t="s">
        <v>5</v>
      </c>
      <c r="E82" s="18">
        <v>242</v>
      </c>
      <c r="F82" s="32">
        <v>0</v>
      </c>
      <c r="G82" s="18" t="s">
        <v>16</v>
      </c>
      <c r="H82" s="2" t="s">
        <v>16</v>
      </c>
      <c r="I82" s="12"/>
      <c r="J82" s="44" t="str">
        <f>IF(G82="No Change","N/A",IF(G82="New Tag Required",Lookup!G:G,IF(G82="N/A","N/A","")))</f>
        <v>N/A</v>
      </c>
      <c r="K82" s="44"/>
      <c r="L82" s="12"/>
      <c r="M82" s="44" t="str">
        <f>IF(H82="No Change","N/A",IF(H82="New Sign Required",Lookup!G:G,IF(H82="N/A","N/A","")))</f>
        <v>N/A</v>
      </c>
      <c r="N82" s="12"/>
      <c r="O82" s="12"/>
    </row>
    <row r="83" spans="1:15" x14ac:dyDescent="0.25">
      <c r="A83" s="38" t="s">
        <v>139</v>
      </c>
      <c r="B83" s="36" t="s">
        <v>98</v>
      </c>
      <c r="C83" s="12" t="s">
        <v>27</v>
      </c>
      <c r="D83" s="2" t="s">
        <v>5</v>
      </c>
      <c r="E83" s="18">
        <v>0</v>
      </c>
      <c r="F83" s="33">
        <v>242</v>
      </c>
      <c r="G83" s="18" t="s">
        <v>2</v>
      </c>
      <c r="H83" s="2" t="s">
        <v>21</v>
      </c>
      <c r="J83" s="44" t="str">
        <f>IF(G83="No Change","N/A",IF(G83="New Tag Required",Lookup!G:G,IF(G83="N/A","N/A","")))</f>
        <v>N/A</v>
      </c>
      <c r="K83" s="44"/>
      <c r="L83" s="12"/>
      <c r="M83" s="44">
        <f>IF(H83="No Change","N/A",IF(H83="New Sign Required",Lookup!G:G,IF(H83="N/A","N/A","")))</f>
        <v>0</v>
      </c>
      <c r="N83" s="12"/>
      <c r="O83" s="12"/>
    </row>
    <row r="84" spans="1:15" x14ac:dyDescent="0.25">
      <c r="A84" s="27"/>
      <c r="C84" s="12"/>
      <c r="E84" s="18"/>
      <c r="F84" s="25"/>
      <c r="G84" s="18"/>
      <c r="J84" s="12"/>
      <c r="K84" s="12"/>
      <c r="L84" s="12"/>
      <c r="M84" s="12"/>
      <c r="N84" s="12"/>
    </row>
    <row r="85" spans="1:15" ht="15.75" thickBot="1" x14ac:dyDescent="0.3">
      <c r="A85" s="27"/>
      <c r="C85" s="12"/>
      <c r="E85" s="18"/>
      <c r="F85" s="25"/>
      <c r="G85" s="18"/>
      <c r="J85" s="12"/>
      <c r="K85" s="12"/>
      <c r="L85" s="12"/>
      <c r="M85" s="12"/>
      <c r="N85" s="12"/>
    </row>
    <row r="86" spans="1:15" ht="45" x14ac:dyDescent="0.25">
      <c r="A86" s="27"/>
      <c r="C86" s="12"/>
      <c r="E86" s="18"/>
      <c r="F86" s="23"/>
      <c r="G86" s="47" t="s">
        <v>154</v>
      </c>
      <c r="H86" s="48" t="s">
        <v>155</v>
      </c>
      <c r="J86" s="45" t="s">
        <v>152</v>
      </c>
      <c r="K86" s="51"/>
      <c r="L86" s="44"/>
      <c r="M86" s="45" t="s">
        <v>153</v>
      </c>
      <c r="N86" s="12"/>
    </row>
    <row r="87" spans="1:15" ht="15.75" thickBot="1" x14ac:dyDescent="0.3">
      <c r="A87" s="26"/>
      <c r="C87" s="12"/>
      <c r="E87" s="18"/>
      <c r="F87" s="25"/>
      <c r="G87" s="49">
        <f>COUNTIF(G6:G86,"New Tag Required")</f>
        <v>7</v>
      </c>
      <c r="H87" s="50">
        <f>COUNTIF(H6:H86,"New Sign Required")</f>
        <v>41</v>
      </c>
      <c r="J87" s="46">
        <f>COUNTIF(J6:J86,"Installed")</f>
        <v>0</v>
      </c>
      <c r="K87" s="44"/>
      <c r="L87" s="44"/>
      <c r="M87" s="46">
        <f>COUNTIF(M6:M86,"Installed")</f>
        <v>0</v>
      </c>
      <c r="N87" s="12"/>
    </row>
    <row r="88" spans="1:15" x14ac:dyDescent="0.25">
      <c r="A88" s="26"/>
      <c r="C88" s="12"/>
      <c r="E88" s="18"/>
      <c r="F88" s="25"/>
      <c r="G88" s="18"/>
    </row>
    <row r="89" spans="1:15" x14ac:dyDescent="0.25">
      <c r="A89" s="28"/>
      <c r="C89" s="12"/>
      <c r="E89" s="18"/>
      <c r="F89" s="18"/>
      <c r="G89" s="18"/>
      <c r="J89" s="2"/>
      <c r="L89" s="2"/>
      <c r="M89" s="2"/>
      <c r="N89" s="2"/>
    </row>
    <row r="90" spans="1:15" x14ac:dyDescent="0.25">
      <c r="A90" s="28"/>
      <c r="C90" s="12"/>
      <c r="E90" s="18"/>
      <c r="F90" s="18"/>
      <c r="G90" s="18"/>
    </row>
    <row r="91" spans="1:15" x14ac:dyDescent="0.25">
      <c r="A91" s="28"/>
      <c r="C91" s="12"/>
      <c r="E91" s="18"/>
      <c r="F91" s="18"/>
      <c r="G91" s="18"/>
      <c r="J91" s="2"/>
      <c r="L91" s="2"/>
      <c r="M91" s="2"/>
      <c r="N91" s="2"/>
    </row>
    <row r="92" spans="1:15" x14ac:dyDescent="0.25">
      <c r="A92" s="28"/>
      <c r="C92" s="12"/>
      <c r="E92" s="18"/>
      <c r="F92" s="18"/>
      <c r="G92" s="18"/>
    </row>
    <row r="93" spans="1:15" x14ac:dyDescent="0.25">
      <c r="A93" s="31"/>
      <c r="C93" s="12"/>
      <c r="E93" s="18"/>
      <c r="F93" s="24"/>
      <c r="G93" s="18"/>
      <c r="J93" s="2"/>
      <c r="L93" s="2"/>
      <c r="M93" s="2"/>
      <c r="N93" s="2"/>
    </row>
    <row r="94" spans="1:15" x14ac:dyDescent="0.25">
      <c r="A94" s="30"/>
      <c r="C94" s="12"/>
      <c r="E94" s="18"/>
      <c r="F94" s="18"/>
      <c r="G94" s="18"/>
    </row>
    <row r="95" spans="1:15" x14ac:dyDescent="0.25">
      <c r="A95" s="30"/>
      <c r="C95" s="12"/>
      <c r="E95" s="18"/>
      <c r="F95" s="18"/>
      <c r="G95" s="18"/>
      <c r="J95" s="2"/>
      <c r="L95" s="2"/>
      <c r="M95" s="2"/>
      <c r="N95" s="2"/>
    </row>
    <row r="96" spans="1:15" x14ac:dyDescent="0.25">
      <c r="A96" s="29"/>
      <c r="C96" s="12"/>
      <c r="E96" s="18"/>
      <c r="F96" s="18"/>
      <c r="G96" s="18"/>
    </row>
    <row r="97" spans="1:14" x14ac:dyDescent="0.25">
      <c r="A97" s="29"/>
      <c r="C97" s="12"/>
      <c r="F97" s="2"/>
      <c r="J97" s="2"/>
      <c r="L97" s="2"/>
      <c r="M97" s="2"/>
      <c r="N97" s="2"/>
    </row>
    <row r="98" spans="1:14" x14ac:dyDescent="0.25">
      <c r="C98" s="12"/>
    </row>
    <row r="99" spans="1:14" x14ac:dyDescent="0.25">
      <c r="C99" s="12"/>
      <c r="J99" s="2"/>
      <c r="L99" s="2"/>
      <c r="M99" s="2"/>
      <c r="N99" s="2"/>
    </row>
    <row r="100" spans="1:14" x14ac:dyDescent="0.25">
      <c r="C100" s="12"/>
    </row>
    <row r="101" spans="1:14" x14ac:dyDescent="0.25">
      <c r="C101" s="12"/>
      <c r="J101" s="2"/>
      <c r="L101" s="2"/>
      <c r="M101" s="2"/>
      <c r="N101" s="2"/>
    </row>
    <row r="102" spans="1:14" x14ac:dyDescent="0.25">
      <c r="C102" s="12"/>
    </row>
    <row r="103" spans="1:14" x14ac:dyDescent="0.25">
      <c r="C103" s="12"/>
      <c r="J103" s="2"/>
      <c r="L103" s="2"/>
      <c r="M103" s="2"/>
      <c r="N103" s="2"/>
    </row>
    <row r="104" spans="1:14" x14ac:dyDescent="0.25">
      <c r="C104" s="12"/>
    </row>
    <row r="105" spans="1:14" x14ac:dyDescent="0.25">
      <c r="C105" s="12"/>
      <c r="J105" s="2"/>
      <c r="L105" s="2"/>
      <c r="M105" s="2"/>
      <c r="N105" s="2"/>
    </row>
    <row r="106" spans="1:14" x14ac:dyDescent="0.25">
      <c r="C106" s="12"/>
    </row>
    <row r="107" spans="1:14" x14ac:dyDescent="0.25">
      <c r="C107" s="12"/>
      <c r="J107" s="2"/>
      <c r="L107" s="2"/>
      <c r="M107" s="2"/>
      <c r="N107" s="2"/>
    </row>
    <row r="108" spans="1:14" x14ac:dyDescent="0.25">
      <c r="C108" s="12"/>
    </row>
    <row r="109" spans="1:14" x14ac:dyDescent="0.25">
      <c r="C109" s="12"/>
      <c r="J109" s="2"/>
      <c r="L109" s="2"/>
      <c r="M109" s="2"/>
      <c r="N109" s="2"/>
    </row>
    <row r="110" spans="1:14" x14ac:dyDescent="0.25">
      <c r="C110" s="12"/>
    </row>
    <row r="111" spans="1:14" x14ac:dyDescent="0.25">
      <c r="C111" s="12"/>
      <c r="J111" s="2"/>
      <c r="L111" s="2"/>
      <c r="M111" s="2"/>
      <c r="N111" s="2"/>
    </row>
    <row r="112" spans="1:14" x14ac:dyDescent="0.25">
      <c r="C112" s="12"/>
    </row>
    <row r="113" spans="3:14" x14ac:dyDescent="0.25">
      <c r="C113" s="12"/>
      <c r="J113" s="2"/>
      <c r="L113" s="2"/>
      <c r="M113" s="2"/>
      <c r="N113" s="2"/>
    </row>
    <row r="114" spans="3:14" x14ac:dyDescent="0.25">
      <c r="C114" s="12"/>
    </row>
    <row r="115" spans="3:14" x14ac:dyDescent="0.25">
      <c r="C115" s="12"/>
      <c r="J115" s="2"/>
      <c r="L115" s="2"/>
      <c r="M115" s="2"/>
      <c r="N115" s="2"/>
    </row>
    <row r="116" spans="3:14" x14ac:dyDescent="0.25">
      <c r="C116" s="12"/>
    </row>
    <row r="117" spans="3:14" x14ac:dyDescent="0.25">
      <c r="C117" s="12"/>
      <c r="J117" s="2"/>
      <c r="L117" s="2"/>
      <c r="M117" s="2"/>
      <c r="N117" s="2"/>
    </row>
    <row r="118" spans="3:14" x14ac:dyDescent="0.25">
      <c r="C118" s="12"/>
    </row>
    <row r="119" spans="3:14" x14ac:dyDescent="0.25">
      <c r="C119" s="12"/>
      <c r="J119" s="2"/>
      <c r="L119" s="2"/>
      <c r="M119" s="2"/>
      <c r="N119" s="2"/>
    </row>
    <row r="120" spans="3:14" x14ac:dyDescent="0.25">
      <c r="C120" s="12"/>
    </row>
    <row r="121" spans="3:14" x14ac:dyDescent="0.25">
      <c r="C121" s="12"/>
      <c r="J121" s="2"/>
      <c r="L121" s="2"/>
      <c r="M121" s="2"/>
      <c r="N121" s="2"/>
    </row>
    <row r="122" spans="3:14" x14ac:dyDescent="0.25">
      <c r="C122" s="12"/>
    </row>
    <row r="123" spans="3:14" x14ac:dyDescent="0.25">
      <c r="C123" s="12"/>
      <c r="J123" s="2"/>
      <c r="L123" s="2"/>
      <c r="M123" s="2"/>
      <c r="N123" s="2"/>
    </row>
    <row r="124" spans="3:14" x14ac:dyDescent="0.25">
      <c r="C124" s="12"/>
    </row>
    <row r="125" spans="3:14" x14ac:dyDescent="0.25">
      <c r="C125" s="12"/>
    </row>
    <row r="127" spans="3:14" x14ac:dyDescent="0.25">
      <c r="C127" s="2"/>
    </row>
    <row r="128" spans="3:14" x14ac:dyDescent="0.25">
      <c r="C128" s="2"/>
    </row>
    <row r="129" spans="3:8" x14ac:dyDescent="0.25">
      <c r="C129" s="2"/>
    </row>
    <row r="130" spans="3:8" x14ac:dyDescent="0.25">
      <c r="C130" s="2"/>
    </row>
    <row r="131" spans="3:8" x14ac:dyDescent="0.25">
      <c r="C131" s="2"/>
    </row>
    <row r="132" spans="3:8" x14ac:dyDescent="0.25">
      <c r="C132" s="2"/>
    </row>
    <row r="133" spans="3:8" x14ac:dyDescent="0.25">
      <c r="C133" s="2"/>
    </row>
    <row r="134" spans="3:8" x14ac:dyDescent="0.25">
      <c r="C134" s="2"/>
    </row>
    <row r="135" spans="3:8" x14ac:dyDescent="0.25">
      <c r="C135" s="2"/>
    </row>
    <row r="136" spans="3:8" x14ac:dyDescent="0.25">
      <c r="C136" s="2"/>
    </row>
    <row r="137" spans="3:8" x14ac:dyDescent="0.25">
      <c r="C137" s="2"/>
    </row>
    <row r="138" spans="3:8" x14ac:dyDescent="0.25">
      <c r="C138" s="2"/>
    </row>
    <row r="139" spans="3:8" x14ac:dyDescent="0.25">
      <c r="C139" s="2"/>
    </row>
    <row r="140" spans="3:8" x14ac:dyDescent="0.25">
      <c r="C140" s="2"/>
    </row>
    <row r="141" spans="3:8" x14ac:dyDescent="0.25">
      <c r="C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  <row r="210" spans="3:8" x14ac:dyDescent="0.25">
      <c r="C210" s="2"/>
      <c r="D210" s="2"/>
      <c r="E210" s="2"/>
      <c r="F210" s="2"/>
      <c r="G210" s="2"/>
      <c r="H210" s="2"/>
    </row>
    <row r="211" spans="3:8" x14ac:dyDescent="0.25">
      <c r="C211" s="2"/>
      <c r="D211" s="2"/>
      <c r="E211" s="2"/>
      <c r="F211" s="2"/>
      <c r="G211" s="2"/>
      <c r="H211" s="2"/>
    </row>
    <row r="212" spans="3:8" x14ac:dyDescent="0.25">
      <c r="C212" s="2"/>
      <c r="D212" s="2"/>
      <c r="E212" s="2"/>
      <c r="F212" s="2"/>
      <c r="G212" s="2"/>
      <c r="H212" s="2"/>
    </row>
    <row r="213" spans="3:8" x14ac:dyDescent="0.25">
      <c r="C213" s="2"/>
      <c r="D213" s="2"/>
      <c r="E213" s="2"/>
      <c r="F213" s="2"/>
      <c r="G213" s="2"/>
      <c r="H213" s="2"/>
    </row>
    <row r="214" spans="3:8" x14ac:dyDescent="0.25">
      <c r="C214" s="2"/>
      <c r="D214" s="2"/>
      <c r="E214" s="2"/>
      <c r="F214" s="2"/>
      <c r="G214" s="2"/>
      <c r="H214" s="2"/>
    </row>
    <row r="215" spans="3:8" x14ac:dyDescent="0.25">
      <c r="C215" s="2"/>
      <c r="D215" s="2"/>
      <c r="E215" s="2"/>
      <c r="F215" s="2"/>
      <c r="G215" s="2"/>
      <c r="H215" s="2"/>
    </row>
    <row r="216" spans="3:8" x14ac:dyDescent="0.25">
      <c r="C216" s="2"/>
      <c r="D216" s="2"/>
      <c r="E216" s="2"/>
      <c r="F216" s="2"/>
      <c r="G216" s="2"/>
      <c r="H216" s="2"/>
    </row>
    <row r="217" spans="3:8" x14ac:dyDescent="0.25">
      <c r="C217" s="2"/>
      <c r="D217" s="2"/>
      <c r="E217" s="2"/>
      <c r="F217" s="2"/>
      <c r="G217" s="2"/>
      <c r="H217" s="2"/>
    </row>
    <row r="218" spans="3:8" x14ac:dyDescent="0.25">
      <c r="C218" s="2"/>
      <c r="D218" s="2"/>
      <c r="E218" s="2"/>
      <c r="F218" s="2"/>
      <c r="G218" s="2"/>
      <c r="H218" s="2"/>
    </row>
    <row r="219" spans="3:8" x14ac:dyDescent="0.25">
      <c r="C219" s="2"/>
      <c r="D219" s="2"/>
      <c r="E219" s="2"/>
      <c r="F219" s="2"/>
      <c r="G219" s="2"/>
      <c r="H219" s="2"/>
    </row>
    <row r="220" spans="3:8" x14ac:dyDescent="0.25">
      <c r="C220" s="2"/>
      <c r="D220" s="2"/>
      <c r="E220" s="2"/>
      <c r="F220" s="2"/>
      <c r="G220" s="2"/>
      <c r="H220" s="2"/>
    </row>
    <row r="221" spans="3:8" x14ac:dyDescent="0.25">
      <c r="C221" s="2"/>
      <c r="D221" s="2"/>
      <c r="E221" s="2"/>
      <c r="F221" s="2"/>
      <c r="G221" s="2"/>
      <c r="H221" s="2"/>
    </row>
    <row r="222" spans="3:8" x14ac:dyDescent="0.25">
      <c r="C222" s="2"/>
      <c r="D222" s="2"/>
      <c r="E222" s="2"/>
      <c r="F222" s="2"/>
      <c r="G222" s="2"/>
      <c r="H222" s="2"/>
    </row>
    <row r="223" spans="3:8" x14ac:dyDescent="0.25">
      <c r="C223" s="2"/>
      <c r="D223" s="2"/>
      <c r="E223" s="2"/>
      <c r="F223" s="2"/>
      <c r="G223" s="2"/>
      <c r="H223" s="2"/>
    </row>
    <row r="224" spans="3:8" x14ac:dyDescent="0.25">
      <c r="C224" s="2"/>
      <c r="D224" s="2"/>
      <c r="E224" s="2"/>
      <c r="F224" s="2"/>
      <c r="G224" s="2"/>
      <c r="H224" s="2"/>
    </row>
    <row r="225" spans="3:8" x14ac:dyDescent="0.25">
      <c r="C225" s="2"/>
      <c r="D225" s="2"/>
      <c r="E225" s="2"/>
      <c r="F225" s="2"/>
      <c r="G225" s="2"/>
      <c r="H225" s="2"/>
    </row>
    <row r="226" spans="3:8" x14ac:dyDescent="0.25">
      <c r="C226" s="2"/>
      <c r="D226" s="2"/>
      <c r="E226" s="2"/>
      <c r="F226" s="2"/>
      <c r="G226" s="2"/>
      <c r="H226" s="2"/>
    </row>
    <row r="227" spans="3:8" x14ac:dyDescent="0.25">
      <c r="C227" s="2"/>
      <c r="D227" s="2"/>
      <c r="E227" s="2"/>
      <c r="F227" s="2"/>
      <c r="G227" s="2"/>
      <c r="H227" s="2"/>
    </row>
    <row r="228" spans="3:8" x14ac:dyDescent="0.25">
      <c r="C228" s="2"/>
      <c r="D228" s="2"/>
      <c r="E228" s="2"/>
      <c r="F228" s="2"/>
      <c r="G228" s="2"/>
      <c r="H228" s="2"/>
    </row>
    <row r="229" spans="3:8" x14ac:dyDescent="0.25">
      <c r="C229" s="2"/>
      <c r="D229" s="2"/>
      <c r="E229" s="2"/>
      <c r="F229" s="2"/>
      <c r="G229" s="2"/>
      <c r="H229" s="2"/>
    </row>
    <row r="230" spans="3:8" x14ac:dyDescent="0.25">
      <c r="C230" s="2"/>
      <c r="D230" s="2"/>
      <c r="E230" s="2"/>
      <c r="F230" s="2"/>
      <c r="G230" s="2"/>
      <c r="H230" s="2"/>
    </row>
    <row r="231" spans="3:8" x14ac:dyDescent="0.25">
      <c r="C231" s="2"/>
      <c r="D231" s="2"/>
      <c r="E231" s="2"/>
      <c r="F231" s="2"/>
      <c r="G231" s="2"/>
      <c r="H231" s="2"/>
    </row>
    <row r="232" spans="3:8" x14ac:dyDescent="0.25">
      <c r="C232" s="2"/>
      <c r="D232" s="2"/>
      <c r="E232" s="2"/>
      <c r="F232" s="2"/>
      <c r="G232" s="2"/>
      <c r="H232" s="2"/>
    </row>
    <row r="233" spans="3:8" x14ac:dyDescent="0.25">
      <c r="C233" s="2"/>
      <c r="D233" s="2"/>
      <c r="E233" s="2"/>
      <c r="F233" s="2"/>
      <c r="G233" s="2"/>
      <c r="H233" s="2"/>
    </row>
    <row r="234" spans="3:8" x14ac:dyDescent="0.25">
      <c r="C234" s="2"/>
      <c r="D234" s="2"/>
      <c r="E234" s="2"/>
      <c r="F234" s="2"/>
      <c r="G234" s="2"/>
      <c r="H234" s="2"/>
    </row>
    <row r="235" spans="3:8" x14ac:dyDescent="0.25">
      <c r="C235" s="2"/>
      <c r="D235" s="2"/>
      <c r="E235" s="2"/>
      <c r="F235" s="2"/>
      <c r="G235" s="2"/>
      <c r="H235" s="2"/>
    </row>
    <row r="236" spans="3:8" x14ac:dyDescent="0.25">
      <c r="C236" s="2"/>
      <c r="D236" s="2"/>
      <c r="E236" s="2"/>
      <c r="F236" s="2"/>
      <c r="G236" s="2"/>
      <c r="H236" s="2"/>
    </row>
    <row r="237" spans="3:8" x14ac:dyDescent="0.25">
      <c r="C237" s="2"/>
      <c r="D237" s="2"/>
      <c r="E237" s="2"/>
      <c r="F237" s="2"/>
      <c r="G237" s="2"/>
      <c r="H237" s="2"/>
    </row>
    <row r="238" spans="3:8" x14ac:dyDescent="0.25">
      <c r="C238" s="2"/>
      <c r="D238" s="2"/>
      <c r="E238" s="2"/>
      <c r="F238" s="2"/>
      <c r="G238" s="2"/>
      <c r="H238" s="2"/>
    </row>
    <row r="239" spans="3:8" x14ac:dyDescent="0.25">
      <c r="C239" s="2"/>
      <c r="D239" s="2"/>
      <c r="E239" s="2"/>
      <c r="F239" s="2"/>
      <c r="G239" s="2"/>
      <c r="H239" s="2"/>
    </row>
    <row r="240" spans="3:8" x14ac:dyDescent="0.25">
      <c r="C240" s="2"/>
      <c r="D240" s="2"/>
      <c r="E240" s="2"/>
      <c r="F240" s="2"/>
      <c r="G240" s="2"/>
      <c r="H240" s="2"/>
    </row>
    <row r="241" spans="3:8" x14ac:dyDescent="0.25">
      <c r="C241" s="2"/>
      <c r="D241" s="2"/>
      <c r="E241" s="2"/>
      <c r="F241" s="2"/>
      <c r="G241" s="2"/>
      <c r="H241" s="2"/>
    </row>
    <row r="242" spans="3:8" x14ac:dyDescent="0.25">
      <c r="C24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84:G85 G88:G95">
    <cfRule type="containsText" dxfId="203" priority="295" operator="containsText" text="New Tag Required">
      <formula>NOT(ISERROR(SEARCH("New Tag Required",G84)))</formula>
    </cfRule>
  </conditionalFormatting>
  <conditionalFormatting sqref="D84:D141">
    <cfRule type="containsText" dxfId="202" priority="294" operator="containsText" text="Yes">
      <formula>NOT(ISERROR(SEARCH("Yes",D84)))</formula>
    </cfRule>
  </conditionalFormatting>
  <conditionalFormatting sqref="H84:H85 H242:H463 H88:H141">
    <cfRule type="containsText" dxfId="201" priority="282" operator="containsText" text="New Sign Required">
      <formula>NOT(ISERROR(SEARCH("New Sign Required",H84)))</formula>
    </cfRule>
  </conditionalFormatting>
  <conditionalFormatting sqref="G84:G85 G88:G141">
    <cfRule type="containsText" dxfId="200" priority="281" operator="containsText" text="Action Required">
      <formula>NOT(ISERROR(SEARCH("Action Required",G84)))</formula>
    </cfRule>
  </conditionalFormatting>
  <conditionalFormatting sqref="H84:H85 H88:H141">
    <cfRule type="containsText" dxfId="199" priority="280" operator="containsText" text="Action Required">
      <formula>NOT(ISERROR(SEARCH("Action Required",H84)))</formula>
    </cfRule>
  </conditionalFormatting>
  <conditionalFormatting sqref="H24 H26 H28 H30 H32 H34 H36 H40 H42 H44 H46 H48 H50 H52 H54 H56 H58 H60 H62 H64 H66 H68 H70 H72 H74">
    <cfRule type="containsText" dxfId="198" priority="220" operator="containsText" text="New Sign Required">
      <formula>NOT(ISERROR(SEARCH("New Sign Required",H24)))</formula>
    </cfRule>
  </conditionalFormatting>
  <conditionalFormatting sqref="H24 H26 H28 H30 H32 H34 H36 H40 H42 H44 H46 H48 H50 H52 H54 H56 H58 H60 H62 H64 H66 H68 H70 H72 H74">
    <cfRule type="containsText" dxfId="197" priority="218" operator="containsText" text="Action Required">
      <formula>NOT(ISERROR(SEARCH("Action Required",H24)))</formula>
    </cfRule>
  </conditionalFormatting>
  <conditionalFormatting sqref="G82">
    <cfRule type="containsText" dxfId="196" priority="70" operator="containsText" text="Action Required">
      <formula>NOT(ISERROR(SEARCH("Action Required",G82)))</formula>
    </cfRule>
  </conditionalFormatting>
  <conditionalFormatting sqref="D142:D241">
    <cfRule type="containsText" dxfId="195" priority="214" operator="containsText" text="Yes">
      <formula>NOT(ISERROR(SEARCH("Yes",D142)))</formula>
    </cfRule>
  </conditionalFormatting>
  <conditionalFormatting sqref="H142:H241">
    <cfRule type="containsText" dxfId="194" priority="213" operator="containsText" text="New Sign Required">
      <formula>NOT(ISERROR(SEARCH("New Sign Required",H142)))</formula>
    </cfRule>
  </conditionalFormatting>
  <conditionalFormatting sqref="G142:G241">
    <cfRule type="containsText" dxfId="193" priority="212" operator="containsText" text="Action Required">
      <formula>NOT(ISERROR(SEARCH("Action Required",G142)))</formula>
    </cfRule>
  </conditionalFormatting>
  <conditionalFormatting sqref="H142:H241">
    <cfRule type="containsText" dxfId="192" priority="211" operator="containsText" text="Action Required">
      <formula>NOT(ISERROR(SEARCH("Action Required",H142)))</formula>
    </cfRule>
  </conditionalFormatting>
  <conditionalFormatting sqref="G15">
    <cfRule type="containsText" dxfId="191" priority="201" operator="containsText" text="New Tag Required">
      <formula>NOT(ISERROR(SEARCH("New Tag Required",G15)))</formula>
    </cfRule>
  </conditionalFormatting>
  <conditionalFormatting sqref="G15">
    <cfRule type="containsText" dxfId="190" priority="199" operator="containsText" text="Action Required">
      <formula>NOT(ISERROR(SEARCH("Action Required",G15)))</formula>
    </cfRule>
  </conditionalFormatting>
  <conditionalFormatting sqref="G7 G12">
    <cfRule type="containsText" dxfId="189" priority="196" operator="containsText" text="New Tag Required">
      <formula>NOT(ISERROR(SEARCH("New Tag Required",G7)))</formula>
    </cfRule>
  </conditionalFormatting>
  <conditionalFormatting sqref="H7">
    <cfRule type="containsText" dxfId="188" priority="195" operator="containsText" text="New Sign Required">
      <formula>NOT(ISERROR(SEARCH("New Sign Required",H7)))</formula>
    </cfRule>
  </conditionalFormatting>
  <conditionalFormatting sqref="G7 G12">
    <cfRule type="containsText" dxfId="187" priority="194" operator="containsText" text="Action Required">
      <formula>NOT(ISERROR(SEARCH("Action Required",G7)))</formula>
    </cfRule>
  </conditionalFormatting>
  <conditionalFormatting sqref="H7">
    <cfRule type="containsText" dxfId="186" priority="193" operator="containsText" text="Action Required">
      <formula>NOT(ISERROR(SEARCH("Action Required",H7)))</formula>
    </cfRule>
  </conditionalFormatting>
  <conditionalFormatting sqref="G13:G14">
    <cfRule type="containsText" dxfId="185" priority="192" operator="containsText" text="New Tag Required">
      <formula>NOT(ISERROR(SEARCH("New Tag Required",G13)))</formula>
    </cfRule>
  </conditionalFormatting>
  <conditionalFormatting sqref="G13:G14">
    <cfRule type="containsText" dxfId="184" priority="190" operator="containsText" text="Action Required">
      <formula>NOT(ISERROR(SEARCH("Action Required",G13)))</formula>
    </cfRule>
  </conditionalFormatting>
  <conditionalFormatting sqref="H76 H78 H80 H82">
    <cfRule type="containsText" dxfId="183" priority="44" operator="containsText" text="Action Required">
      <formula>NOT(ISERROR(SEARCH("Action Required",H76)))</formula>
    </cfRule>
  </conditionalFormatting>
  <conditionalFormatting sqref="G6">
    <cfRule type="containsText" dxfId="182" priority="188" operator="containsText" text="New Tag Required">
      <formula>NOT(ISERROR(SEARCH("New Tag Required",G6)))</formula>
    </cfRule>
  </conditionalFormatting>
  <conditionalFormatting sqref="D6">
    <cfRule type="containsText" dxfId="181" priority="187" operator="containsText" text="Yes">
      <formula>NOT(ISERROR(SEARCH("Yes",D6)))</formula>
    </cfRule>
  </conditionalFormatting>
  <conditionalFormatting sqref="H6">
    <cfRule type="containsText" dxfId="180" priority="186" operator="containsText" text="New Sign Required">
      <formula>NOT(ISERROR(SEARCH("New Sign Required",H6)))</formula>
    </cfRule>
  </conditionalFormatting>
  <conditionalFormatting sqref="G6">
    <cfRule type="containsText" dxfId="179" priority="185" operator="containsText" text="Action Required">
      <formula>NOT(ISERROR(SEARCH("Action Required",G6)))</formula>
    </cfRule>
  </conditionalFormatting>
  <conditionalFormatting sqref="H6">
    <cfRule type="containsText" dxfId="178" priority="184" operator="containsText" text="Action Required">
      <formula>NOT(ISERROR(SEARCH("Action Required",H6)))</formula>
    </cfRule>
  </conditionalFormatting>
  <conditionalFormatting sqref="D7 D12:D22">
    <cfRule type="containsText" dxfId="177" priority="183" operator="containsText" text="Yes">
      <formula>NOT(ISERROR(SEARCH("Yes",D7)))</formula>
    </cfRule>
  </conditionalFormatting>
  <conditionalFormatting sqref="D23:D37 D40">
    <cfRule type="containsText" dxfId="176" priority="182" operator="containsText" text="Yes">
      <formula>NOT(ISERROR(SEARCH("Yes",D23)))</formula>
    </cfRule>
  </conditionalFormatting>
  <conditionalFormatting sqref="D41">
    <cfRule type="containsText" dxfId="175" priority="181" operator="containsText" text="Yes">
      <formula>NOT(ISERROR(SEARCH("Yes",D41)))</formula>
    </cfRule>
  </conditionalFormatting>
  <conditionalFormatting sqref="D42:D57">
    <cfRule type="containsText" dxfId="174" priority="180" operator="containsText" text="Yes">
      <formula>NOT(ISERROR(SEARCH("Yes",D42)))</formula>
    </cfRule>
  </conditionalFormatting>
  <conditionalFormatting sqref="D58:D73">
    <cfRule type="containsText" dxfId="173" priority="179" operator="containsText" text="Yes">
      <formula>NOT(ISERROR(SEARCH("Yes",D58)))</formula>
    </cfRule>
  </conditionalFormatting>
  <conditionalFormatting sqref="D74:D83">
    <cfRule type="containsText" dxfId="172" priority="178" operator="containsText" text="Yes">
      <formula>NOT(ISERROR(SEARCH("Yes",D74)))</formula>
    </cfRule>
  </conditionalFormatting>
  <conditionalFormatting sqref="G17 G19 G21 G23">
    <cfRule type="containsText" dxfId="171" priority="177" operator="containsText" text="New Tag Required">
      <formula>NOT(ISERROR(SEARCH("New Tag Required",G17)))</formula>
    </cfRule>
  </conditionalFormatting>
  <conditionalFormatting sqref="G17 G19 G21 G23">
    <cfRule type="containsText" dxfId="170" priority="176" operator="containsText" text="Action Required">
      <formula>NOT(ISERROR(SEARCH("Action Required",G17)))</formula>
    </cfRule>
  </conditionalFormatting>
  <conditionalFormatting sqref="G16 G18 G20 G22">
    <cfRule type="containsText" dxfId="169" priority="175" operator="containsText" text="New Tag Required">
      <formula>NOT(ISERROR(SEARCH("New Tag Required",G16)))</formula>
    </cfRule>
  </conditionalFormatting>
  <conditionalFormatting sqref="G16 G18 G20 G22">
    <cfRule type="containsText" dxfId="168" priority="174" operator="containsText" text="Action Required">
      <formula>NOT(ISERROR(SEARCH("Action Required",G16)))</formula>
    </cfRule>
  </conditionalFormatting>
  <conditionalFormatting sqref="G25">
    <cfRule type="containsText" dxfId="167" priority="173" operator="containsText" text="New Tag Required">
      <formula>NOT(ISERROR(SEARCH("New Tag Required",G25)))</formula>
    </cfRule>
  </conditionalFormatting>
  <conditionalFormatting sqref="G25">
    <cfRule type="containsText" dxfId="166" priority="172" operator="containsText" text="Action Required">
      <formula>NOT(ISERROR(SEARCH("Action Required",G25)))</formula>
    </cfRule>
  </conditionalFormatting>
  <conditionalFormatting sqref="G24">
    <cfRule type="containsText" dxfId="165" priority="171" operator="containsText" text="New Tag Required">
      <formula>NOT(ISERROR(SEARCH("New Tag Required",G24)))</formula>
    </cfRule>
  </conditionalFormatting>
  <conditionalFormatting sqref="G24">
    <cfRule type="containsText" dxfId="164" priority="170" operator="containsText" text="Action Required">
      <formula>NOT(ISERROR(SEARCH("Action Required",G24)))</formula>
    </cfRule>
  </conditionalFormatting>
  <conditionalFormatting sqref="G27">
    <cfRule type="containsText" dxfId="163" priority="169" operator="containsText" text="New Tag Required">
      <formula>NOT(ISERROR(SEARCH("New Tag Required",G27)))</formula>
    </cfRule>
  </conditionalFormatting>
  <conditionalFormatting sqref="G27">
    <cfRule type="containsText" dxfId="162" priority="168" operator="containsText" text="Action Required">
      <formula>NOT(ISERROR(SEARCH("Action Required",G27)))</formula>
    </cfRule>
  </conditionalFormatting>
  <conditionalFormatting sqref="G26">
    <cfRule type="containsText" dxfId="161" priority="167" operator="containsText" text="New Tag Required">
      <formula>NOT(ISERROR(SEARCH("New Tag Required",G26)))</formula>
    </cfRule>
  </conditionalFormatting>
  <conditionalFormatting sqref="G26">
    <cfRule type="containsText" dxfId="160" priority="166" operator="containsText" text="Action Required">
      <formula>NOT(ISERROR(SEARCH("Action Required",G26)))</formula>
    </cfRule>
  </conditionalFormatting>
  <conditionalFormatting sqref="G29 G31 G33">
    <cfRule type="containsText" dxfId="159" priority="165" operator="containsText" text="New Tag Required">
      <formula>NOT(ISERROR(SEARCH("New Tag Required",G29)))</formula>
    </cfRule>
  </conditionalFormatting>
  <conditionalFormatting sqref="G29 G31 G33">
    <cfRule type="containsText" dxfId="158" priority="164" operator="containsText" text="Action Required">
      <formula>NOT(ISERROR(SEARCH("Action Required",G29)))</formula>
    </cfRule>
  </conditionalFormatting>
  <conditionalFormatting sqref="G28 G30 G32">
    <cfRule type="containsText" dxfId="157" priority="163" operator="containsText" text="New Tag Required">
      <formula>NOT(ISERROR(SEARCH("New Tag Required",G28)))</formula>
    </cfRule>
  </conditionalFormatting>
  <conditionalFormatting sqref="G28 G30 G32">
    <cfRule type="containsText" dxfId="156" priority="162" operator="containsText" text="Action Required">
      <formula>NOT(ISERROR(SEARCH("Action Required",G28)))</formula>
    </cfRule>
  </conditionalFormatting>
  <conditionalFormatting sqref="G35">
    <cfRule type="containsText" dxfId="155" priority="161" operator="containsText" text="New Tag Required">
      <formula>NOT(ISERROR(SEARCH("New Tag Required",G35)))</formula>
    </cfRule>
  </conditionalFormatting>
  <conditionalFormatting sqref="G35">
    <cfRule type="containsText" dxfId="154" priority="160" operator="containsText" text="Action Required">
      <formula>NOT(ISERROR(SEARCH("Action Required",G35)))</formula>
    </cfRule>
  </conditionalFormatting>
  <conditionalFormatting sqref="G34">
    <cfRule type="containsText" dxfId="153" priority="159" operator="containsText" text="New Tag Required">
      <formula>NOT(ISERROR(SEARCH("New Tag Required",G34)))</formula>
    </cfRule>
  </conditionalFormatting>
  <conditionalFormatting sqref="G34">
    <cfRule type="containsText" dxfId="152" priority="158" operator="containsText" text="Action Required">
      <formula>NOT(ISERROR(SEARCH("Action Required",G34)))</formula>
    </cfRule>
  </conditionalFormatting>
  <conditionalFormatting sqref="G37">
    <cfRule type="containsText" dxfId="151" priority="157" operator="containsText" text="New Tag Required">
      <formula>NOT(ISERROR(SEARCH("New Tag Required",G37)))</formula>
    </cfRule>
  </conditionalFormatting>
  <conditionalFormatting sqref="G37">
    <cfRule type="containsText" dxfId="150" priority="156" operator="containsText" text="Action Required">
      <formula>NOT(ISERROR(SEARCH("Action Required",G37)))</formula>
    </cfRule>
  </conditionalFormatting>
  <conditionalFormatting sqref="G36">
    <cfRule type="containsText" dxfId="149" priority="155" operator="containsText" text="New Tag Required">
      <formula>NOT(ISERROR(SEARCH("New Tag Required",G36)))</formula>
    </cfRule>
  </conditionalFormatting>
  <conditionalFormatting sqref="G36">
    <cfRule type="containsText" dxfId="148" priority="154" operator="containsText" text="Action Required">
      <formula>NOT(ISERROR(SEARCH("Action Required",G36)))</formula>
    </cfRule>
  </conditionalFormatting>
  <conditionalFormatting sqref="G41">
    <cfRule type="containsText" dxfId="147" priority="153" operator="containsText" text="New Tag Required">
      <formula>NOT(ISERROR(SEARCH("New Tag Required",G41)))</formula>
    </cfRule>
  </conditionalFormatting>
  <conditionalFormatting sqref="G41">
    <cfRule type="containsText" dxfId="146" priority="152" operator="containsText" text="Action Required">
      <formula>NOT(ISERROR(SEARCH("Action Required",G41)))</formula>
    </cfRule>
  </conditionalFormatting>
  <conditionalFormatting sqref="G40">
    <cfRule type="containsText" dxfId="145" priority="151" operator="containsText" text="New Tag Required">
      <formula>NOT(ISERROR(SEARCH("New Tag Required",G40)))</formula>
    </cfRule>
  </conditionalFormatting>
  <conditionalFormatting sqref="G40">
    <cfRule type="containsText" dxfId="144" priority="150" operator="containsText" text="Action Required">
      <formula>NOT(ISERROR(SEARCH("Action Required",G40)))</formula>
    </cfRule>
  </conditionalFormatting>
  <conditionalFormatting sqref="G43">
    <cfRule type="containsText" dxfId="143" priority="149" operator="containsText" text="New Tag Required">
      <formula>NOT(ISERROR(SEARCH("New Tag Required",G43)))</formula>
    </cfRule>
  </conditionalFormatting>
  <conditionalFormatting sqref="G43">
    <cfRule type="containsText" dxfId="142" priority="148" operator="containsText" text="Action Required">
      <formula>NOT(ISERROR(SEARCH("Action Required",G43)))</formula>
    </cfRule>
  </conditionalFormatting>
  <conditionalFormatting sqref="G42">
    <cfRule type="containsText" dxfId="141" priority="147" operator="containsText" text="New Tag Required">
      <formula>NOT(ISERROR(SEARCH("New Tag Required",G42)))</formula>
    </cfRule>
  </conditionalFormatting>
  <conditionalFormatting sqref="G42">
    <cfRule type="containsText" dxfId="140" priority="146" operator="containsText" text="Action Required">
      <formula>NOT(ISERROR(SEARCH("Action Required",G42)))</formula>
    </cfRule>
  </conditionalFormatting>
  <conditionalFormatting sqref="G45">
    <cfRule type="containsText" dxfId="139" priority="145" operator="containsText" text="New Tag Required">
      <formula>NOT(ISERROR(SEARCH("New Tag Required",G45)))</formula>
    </cfRule>
  </conditionalFormatting>
  <conditionalFormatting sqref="G45">
    <cfRule type="containsText" dxfId="138" priority="144" operator="containsText" text="Action Required">
      <formula>NOT(ISERROR(SEARCH("Action Required",G45)))</formula>
    </cfRule>
  </conditionalFormatting>
  <conditionalFormatting sqref="G44">
    <cfRule type="containsText" dxfId="137" priority="143" operator="containsText" text="New Tag Required">
      <formula>NOT(ISERROR(SEARCH("New Tag Required",G44)))</formula>
    </cfRule>
  </conditionalFormatting>
  <conditionalFormatting sqref="G44">
    <cfRule type="containsText" dxfId="136" priority="142" operator="containsText" text="Action Required">
      <formula>NOT(ISERROR(SEARCH("Action Required",G44)))</formula>
    </cfRule>
  </conditionalFormatting>
  <conditionalFormatting sqref="G47">
    <cfRule type="containsText" dxfId="135" priority="141" operator="containsText" text="New Tag Required">
      <formula>NOT(ISERROR(SEARCH("New Tag Required",G47)))</formula>
    </cfRule>
  </conditionalFormatting>
  <conditionalFormatting sqref="G47">
    <cfRule type="containsText" dxfId="134" priority="140" operator="containsText" text="Action Required">
      <formula>NOT(ISERROR(SEARCH("Action Required",G47)))</formula>
    </cfRule>
  </conditionalFormatting>
  <conditionalFormatting sqref="G46">
    <cfRule type="containsText" dxfId="133" priority="139" operator="containsText" text="New Tag Required">
      <formula>NOT(ISERROR(SEARCH("New Tag Required",G46)))</formula>
    </cfRule>
  </conditionalFormatting>
  <conditionalFormatting sqref="G46">
    <cfRule type="containsText" dxfId="132" priority="138" operator="containsText" text="Action Required">
      <formula>NOT(ISERROR(SEARCH("Action Required",G46)))</formula>
    </cfRule>
  </conditionalFormatting>
  <conditionalFormatting sqref="G49">
    <cfRule type="containsText" dxfId="131" priority="137" operator="containsText" text="New Tag Required">
      <formula>NOT(ISERROR(SEARCH("New Tag Required",G49)))</formula>
    </cfRule>
  </conditionalFormatting>
  <conditionalFormatting sqref="G49">
    <cfRule type="containsText" dxfId="130" priority="136" operator="containsText" text="Action Required">
      <formula>NOT(ISERROR(SEARCH("Action Required",G49)))</formula>
    </cfRule>
  </conditionalFormatting>
  <conditionalFormatting sqref="G48">
    <cfRule type="containsText" dxfId="129" priority="135" operator="containsText" text="New Tag Required">
      <formula>NOT(ISERROR(SEARCH("New Tag Required",G48)))</formula>
    </cfRule>
  </conditionalFormatting>
  <conditionalFormatting sqref="G48">
    <cfRule type="containsText" dxfId="128" priority="134" operator="containsText" text="Action Required">
      <formula>NOT(ISERROR(SEARCH("Action Required",G48)))</formula>
    </cfRule>
  </conditionalFormatting>
  <conditionalFormatting sqref="G51 G53">
    <cfRule type="containsText" dxfId="127" priority="133" operator="containsText" text="New Tag Required">
      <formula>NOT(ISERROR(SEARCH("New Tag Required",G51)))</formula>
    </cfRule>
  </conditionalFormatting>
  <conditionalFormatting sqref="G51 G53">
    <cfRule type="containsText" dxfId="126" priority="132" operator="containsText" text="Action Required">
      <formula>NOT(ISERROR(SEARCH("Action Required",G51)))</formula>
    </cfRule>
  </conditionalFormatting>
  <conditionalFormatting sqref="G50 G52">
    <cfRule type="containsText" dxfId="125" priority="131" operator="containsText" text="New Tag Required">
      <formula>NOT(ISERROR(SEARCH("New Tag Required",G50)))</formula>
    </cfRule>
  </conditionalFormatting>
  <conditionalFormatting sqref="G50 G52">
    <cfRule type="containsText" dxfId="124" priority="130" operator="containsText" text="Action Required">
      <formula>NOT(ISERROR(SEARCH("Action Required",G50)))</formula>
    </cfRule>
  </conditionalFormatting>
  <conditionalFormatting sqref="G55">
    <cfRule type="containsText" dxfId="123" priority="129" operator="containsText" text="New Tag Required">
      <formula>NOT(ISERROR(SEARCH("New Tag Required",G55)))</formula>
    </cfRule>
  </conditionalFormatting>
  <conditionalFormatting sqref="G55">
    <cfRule type="containsText" dxfId="122" priority="128" operator="containsText" text="Action Required">
      <formula>NOT(ISERROR(SEARCH("Action Required",G55)))</formula>
    </cfRule>
  </conditionalFormatting>
  <conditionalFormatting sqref="G54">
    <cfRule type="containsText" dxfId="121" priority="127" operator="containsText" text="New Tag Required">
      <formula>NOT(ISERROR(SEARCH("New Tag Required",G54)))</formula>
    </cfRule>
  </conditionalFormatting>
  <conditionalFormatting sqref="G54">
    <cfRule type="containsText" dxfId="120" priority="126" operator="containsText" text="Action Required">
      <formula>NOT(ISERROR(SEARCH("Action Required",G54)))</formula>
    </cfRule>
  </conditionalFormatting>
  <conditionalFormatting sqref="G57">
    <cfRule type="containsText" dxfId="119" priority="125" operator="containsText" text="New Tag Required">
      <formula>NOT(ISERROR(SEARCH("New Tag Required",G57)))</formula>
    </cfRule>
  </conditionalFormatting>
  <conditionalFormatting sqref="G57">
    <cfRule type="containsText" dxfId="118" priority="124" operator="containsText" text="Action Required">
      <formula>NOT(ISERROR(SEARCH("Action Required",G57)))</formula>
    </cfRule>
  </conditionalFormatting>
  <conditionalFormatting sqref="G56">
    <cfRule type="containsText" dxfId="117" priority="123" operator="containsText" text="New Tag Required">
      <formula>NOT(ISERROR(SEARCH("New Tag Required",G56)))</formula>
    </cfRule>
  </conditionalFormatting>
  <conditionalFormatting sqref="G56">
    <cfRule type="containsText" dxfId="116" priority="122" operator="containsText" text="Action Required">
      <formula>NOT(ISERROR(SEARCH("Action Required",G56)))</formula>
    </cfRule>
  </conditionalFormatting>
  <conditionalFormatting sqref="G59">
    <cfRule type="containsText" dxfId="115" priority="121" operator="containsText" text="New Tag Required">
      <formula>NOT(ISERROR(SEARCH("New Tag Required",G59)))</formula>
    </cfRule>
  </conditionalFormatting>
  <conditionalFormatting sqref="G59">
    <cfRule type="containsText" dxfId="114" priority="120" operator="containsText" text="Action Required">
      <formula>NOT(ISERROR(SEARCH("Action Required",G59)))</formula>
    </cfRule>
  </conditionalFormatting>
  <conditionalFormatting sqref="G58">
    <cfRule type="containsText" dxfId="113" priority="119" operator="containsText" text="New Tag Required">
      <formula>NOT(ISERROR(SEARCH("New Tag Required",G58)))</formula>
    </cfRule>
  </conditionalFormatting>
  <conditionalFormatting sqref="G58">
    <cfRule type="containsText" dxfId="112" priority="118" operator="containsText" text="Action Required">
      <formula>NOT(ISERROR(SEARCH("Action Required",G58)))</formula>
    </cfRule>
  </conditionalFormatting>
  <conditionalFormatting sqref="G61">
    <cfRule type="containsText" dxfId="111" priority="117" operator="containsText" text="New Tag Required">
      <formula>NOT(ISERROR(SEARCH("New Tag Required",G61)))</formula>
    </cfRule>
  </conditionalFormatting>
  <conditionalFormatting sqref="G61">
    <cfRule type="containsText" dxfId="110" priority="116" operator="containsText" text="Action Required">
      <formula>NOT(ISERROR(SEARCH("Action Required",G61)))</formula>
    </cfRule>
  </conditionalFormatting>
  <conditionalFormatting sqref="G60">
    <cfRule type="containsText" dxfId="109" priority="115" operator="containsText" text="New Tag Required">
      <formula>NOT(ISERROR(SEARCH("New Tag Required",G60)))</formula>
    </cfRule>
  </conditionalFormatting>
  <conditionalFormatting sqref="G60">
    <cfRule type="containsText" dxfId="108" priority="114" operator="containsText" text="Action Required">
      <formula>NOT(ISERROR(SEARCH("Action Required",G60)))</formula>
    </cfRule>
  </conditionalFormatting>
  <conditionalFormatting sqref="G63">
    <cfRule type="containsText" dxfId="107" priority="113" operator="containsText" text="New Tag Required">
      <formula>NOT(ISERROR(SEARCH("New Tag Required",G63)))</formula>
    </cfRule>
  </conditionalFormatting>
  <conditionalFormatting sqref="G63">
    <cfRule type="containsText" dxfId="106" priority="112" operator="containsText" text="Action Required">
      <formula>NOT(ISERROR(SEARCH("Action Required",G63)))</formula>
    </cfRule>
  </conditionalFormatting>
  <conditionalFormatting sqref="G62">
    <cfRule type="containsText" dxfId="105" priority="111" operator="containsText" text="New Tag Required">
      <formula>NOT(ISERROR(SEARCH("New Tag Required",G62)))</formula>
    </cfRule>
  </conditionalFormatting>
  <conditionalFormatting sqref="G62">
    <cfRule type="containsText" dxfId="104" priority="110" operator="containsText" text="Action Required">
      <formula>NOT(ISERROR(SEARCH("Action Required",G62)))</formula>
    </cfRule>
  </conditionalFormatting>
  <conditionalFormatting sqref="G65">
    <cfRule type="containsText" dxfId="103" priority="109" operator="containsText" text="New Tag Required">
      <formula>NOT(ISERROR(SEARCH("New Tag Required",G65)))</formula>
    </cfRule>
  </conditionalFormatting>
  <conditionalFormatting sqref="G65">
    <cfRule type="containsText" dxfId="102" priority="108" operator="containsText" text="Action Required">
      <formula>NOT(ISERROR(SEARCH("Action Required",G65)))</formula>
    </cfRule>
  </conditionalFormatting>
  <conditionalFormatting sqref="G64">
    <cfRule type="containsText" dxfId="101" priority="107" operator="containsText" text="New Tag Required">
      <formula>NOT(ISERROR(SEARCH("New Tag Required",G64)))</formula>
    </cfRule>
  </conditionalFormatting>
  <conditionalFormatting sqref="G64">
    <cfRule type="containsText" dxfId="100" priority="106" operator="containsText" text="Action Required">
      <formula>NOT(ISERROR(SEARCH("Action Required",G64)))</formula>
    </cfRule>
  </conditionalFormatting>
  <conditionalFormatting sqref="G67">
    <cfRule type="containsText" dxfId="99" priority="105" operator="containsText" text="New Tag Required">
      <formula>NOT(ISERROR(SEARCH("New Tag Required",G67)))</formula>
    </cfRule>
  </conditionalFormatting>
  <conditionalFormatting sqref="G67">
    <cfRule type="containsText" dxfId="98" priority="104" operator="containsText" text="Action Required">
      <formula>NOT(ISERROR(SEARCH("Action Required",G67)))</formula>
    </cfRule>
  </conditionalFormatting>
  <conditionalFormatting sqref="G66">
    <cfRule type="containsText" dxfId="97" priority="103" operator="containsText" text="New Tag Required">
      <formula>NOT(ISERROR(SEARCH("New Tag Required",G66)))</formula>
    </cfRule>
  </conditionalFormatting>
  <conditionalFormatting sqref="G66">
    <cfRule type="containsText" dxfId="96" priority="102" operator="containsText" text="Action Required">
      <formula>NOT(ISERROR(SEARCH("Action Required",G66)))</formula>
    </cfRule>
  </conditionalFormatting>
  <conditionalFormatting sqref="G69">
    <cfRule type="containsText" dxfId="95" priority="101" operator="containsText" text="New Tag Required">
      <formula>NOT(ISERROR(SEARCH("New Tag Required",G69)))</formula>
    </cfRule>
  </conditionalFormatting>
  <conditionalFormatting sqref="G69">
    <cfRule type="containsText" dxfId="94" priority="100" operator="containsText" text="Action Required">
      <formula>NOT(ISERROR(SEARCH("Action Required",G69)))</formula>
    </cfRule>
  </conditionalFormatting>
  <conditionalFormatting sqref="G68">
    <cfRule type="containsText" dxfId="93" priority="99" operator="containsText" text="New Tag Required">
      <formula>NOT(ISERROR(SEARCH("New Tag Required",G68)))</formula>
    </cfRule>
  </conditionalFormatting>
  <conditionalFormatting sqref="G68">
    <cfRule type="containsText" dxfId="92" priority="98" operator="containsText" text="Action Required">
      <formula>NOT(ISERROR(SEARCH("Action Required",G68)))</formula>
    </cfRule>
  </conditionalFormatting>
  <conditionalFormatting sqref="G71">
    <cfRule type="containsText" dxfId="91" priority="97" operator="containsText" text="New Tag Required">
      <formula>NOT(ISERROR(SEARCH("New Tag Required",G71)))</formula>
    </cfRule>
  </conditionalFormatting>
  <conditionalFormatting sqref="G71">
    <cfRule type="containsText" dxfId="90" priority="96" operator="containsText" text="Action Required">
      <formula>NOT(ISERROR(SEARCH("Action Required",G71)))</formula>
    </cfRule>
  </conditionalFormatting>
  <conditionalFormatting sqref="G70">
    <cfRule type="containsText" dxfId="89" priority="95" operator="containsText" text="New Tag Required">
      <formula>NOT(ISERROR(SEARCH("New Tag Required",G70)))</formula>
    </cfRule>
  </conditionalFormatting>
  <conditionalFormatting sqref="G70">
    <cfRule type="containsText" dxfId="88" priority="94" operator="containsText" text="Action Required">
      <formula>NOT(ISERROR(SEARCH("Action Required",G70)))</formula>
    </cfRule>
  </conditionalFormatting>
  <conditionalFormatting sqref="G73">
    <cfRule type="containsText" dxfId="87" priority="93" operator="containsText" text="New Tag Required">
      <formula>NOT(ISERROR(SEARCH("New Tag Required",G73)))</formula>
    </cfRule>
  </conditionalFormatting>
  <conditionalFormatting sqref="G73">
    <cfRule type="containsText" dxfId="86" priority="92" operator="containsText" text="Action Required">
      <formula>NOT(ISERROR(SEARCH("Action Required",G73)))</formula>
    </cfRule>
  </conditionalFormatting>
  <conditionalFormatting sqref="G72">
    <cfRule type="containsText" dxfId="85" priority="91" operator="containsText" text="New Tag Required">
      <formula>NOT(ISERROR(SEARCH("New Tag Required",G72)))</formula>
    </cfRule>
  </conditionalFormatting>
  <conditionalFormatting sqref="G72">
    <cfRule type="containsText" dxfId="84" priority="90" operator="containsText" text="Action Required">
      <formula>NOT(ISERROR(SEARCH("Action Required",G72)))</formula>
    </cfRule>
  </conditionalFormatting>
  <conditionalFormatting sqref="G75">
    <cfRule type="containsText" dxfId="83" priority="89" operator="containsText" text="New Tag Required">
      <formula>NOT(ISERROR(SEARCH("New Tag Required",G75)))</formula>
    </cfRule>
  </conditionalFormatting>
  <conditionalFormatting sqref="G75">
    <cfRule type="containsText" dxfId="82" priority="88" operator="containsText" text="Action Required">
      <formula>NOT(ISERROR(SEARCH("Action Required",G75)))</formula>
    </cfRule>
  </conditionalFormatting>
  <conditionalFormatting sqref="G74">
    <cfRule type="containsText" dxfId="81" priority="87" operator="containsText" text="New Tag Required">
      <formula>NOT(ISERROR(SEARCH("New Tag Required",G74)))</formula>
    </cfRule>
  </conditionalFormatting>
  <conditionalFormatting sqref="G74">
    <cfRule type="containsText" dxfId="80" priority="86" operator="containsText" text="Action Required">
      <formula>NOT(ISERROR(SEARCH("Action Required",G74)))</formula>
    </cfRule>
  </conditionalFormatting>
  <conditionalFormatting sqref="G77">
    <cfRule type="containsText" dxfId="79" priority="85" operator="containsText" text="New Tag Required">
      <formula>NOT(ISERROR(SEARCH("New Tag Required",G77)))</formula>
    </cfRule>
  </conditionalFormatting>
  <conditionalFormatting sqref="G77">
    <cfRule type="containsText" dxfId="78" priority="84" operator="containsText" text="Action Required">
      <formula>NOT(ISERROR(SEARCH("Action Required",G77)))</formula>
    </cfRule>
  </conditionalFormatting>
  <conditionalFormatting sqref="G76">
    <cfRule type="containsText" dxfId="77" priority="83" operator="containsText" text="New Tag Required">
      <formula>NOT(ISERROR(SEARCH("New Tag Required",G76)))</formula>
    </cfRule>
  </conditionalFormatting>
  <conditionalFormatting sqref="G76">
    <cfRule type="containsText" dxfId="76" priority="82" operator="containsText" text="Action Required">
      <formula>NOT(ISERROR(SEARCH("Action Required",G76)))</formula>
    </cfRule>
  </conditionalFormatting>
  <conditionalFormatting sqref="G79">
    <cfRule type="containsText" dxfId="75" priority="81" operator="containsText" text="New Tag Required">
      <formula>NOT(ISERROR(SEARCH("New Tag Required",G79)))</formula>
    </cfRule>
  </conditionalFormatting>
  <conditionalFormatting sqref="G79">
    <cfRule type="containsText" dxfId="74" priority="80" operator="containsText" text="Action Required">
      <formula>NOT(ISERROR(SEARCH("Action Required",G79)))</formula>
    </cfRule>
  </conditionalFormatting>
  <conditionalFormatting sqref="G78">
    <cfRule type="containsText" dxfId="73" priority="79" operator="containsText" text="New Tag Required">
      <formula>NOT(ISERROR(SEARCH("New Tag Required",G78)))</formula>
    </cfRule>
  </conditionalFormatting>
  <conditionalFormatting sqref="G78">
    <cfRule type="containsText" dxfId="72" priority="78" operator="containsText" text="Action Required">
      <formula>NOT(ISERROR(SEARCH("Action Required",G78)))</formula>
    </cfRule>
  </conditionalFormatting>
  <conditionalFormatting sqref="G81">
    <cfRule type="containsText" dxfId="71" priority="77" operator="containsText" text="New Tag Required">
      <formula>NOT(ISERROR(SEARCH("New Tag Required",G81)))</formula>
    </cfRule>
  </conditionalFormatting>
  <conditionalFormatting sqref="G81">
    <cfRule type="containsText" dxfId="70" priority="76" operator="containsText" text="Action Required">
      <formula>NOT(ISERROR(SEARCH("Action Required",G81)))</formula>
    </cfRule>
  </conditionalFormatting>
  <conditionalFormatting sqref="G80">
    <cfRule type="containsText" dxfId="69" priority="75" operator="containsText" text="New Tag Required">
      <formula>NOT(ISERROR(SEARCH("New Tag Required",G80)))</formula>
    </cfRule>
  </conditionalFormatting>
  <conditionalFormatting sqref="G80">
    <cfRule type="containsText" dxfId="68" priority="74" operator="containsText" text="Action Required">
      <formula>NOT(ISERROR(SEARCH("Action Required",G80)))</formula>
    </cfRule>
  </conditionalFormatting>
  <conditionalFormatting sqref="G83">
    <cfRule type="containsText" dxfId="67" priority="73" operator="containsText" text="New Tag Required">
      <formula>NOT(ISERROR(SEARCH("New Tag Required",G83)))</formula>
    </cfRule>
  </conditionalFormatting>
  <conditionalFormatting sqref="G83">
    <cfRule type="containsText" dxfId="66" priority="72" operator="containsText" text="Action Required">
      <formula>NOT(ISERROR(SEARCH("Action Required",G83)))</formula>
    </cfRule>
  </conditionalFormatting>
  <conditionalFormatting sqref="G82">
    <cfRule type="containsText" dxfId="65" priority="71" operator="containsText" text="New Tag Required">
      <formula>NOT(ISERROR(SEARCH("New Tag Required",G82)))</formula>
    </cfRule>
  </conditionalFormatting>
  <conditionalFormatting sqref="H13">
    <cfRule type="containsText" dxfId="64" priority="69" operator="containsText" text="New Sign Required">
      <formula>NOT(ISERROR(SEARCH("New Sign Required",H13)))</formula>
    </cfRule>
  </conditionalFormatting>
  <conditionalFormatting sqref="H13">
    <cfRule type="containsText" dxfId="63" priority="68" operator="containsText" text="Action Required">
      <formula>NOT(ISERROR(SEARCH("Action Required",H13)))</formula>
    </cfRule>
  </conditionalFormatting>
  <conditionalFormatting sqref="H12">
    <cfRule type="containsText" dxfId="62" priority="67" operator="containsText" text="New Sign Required">
      <formula>NOT(ISERROR(SEARCH("New Sign Required",H12)))</formula>
    </cfRule>
  </conditionalFormatting>
  <conditionalFormatting sqref="H12">
    <cfRule type="containsText" dxfId="61" priority="66" operator="containsText" text="Action Required">
      <formula>NOT(ISERROR(SEARCH("Action Required",H12)))</formula>
    </cfRule>
  </conditionalFormatting>
  <conditionalFormatting sqref="H14">
    <cfRule type="containsText" dxfId="60" priority="63" operator="containsText" text="New Sign Required">
      <formula>NOT(ISERROR(SEARCH("New Sign Required",H14)))</formula>
    </cfRule>
  </conditionalFormatting>
  <conditionalFormatting sqref="H14">
    <cfRule type="containsText" dxfId="59" priority="62" operator="containsText" text="Action Required">
      <formula>NOT(ISERROR(SEARCH("Action Required",H14)))</formula>
    </cfRule>
  </conditionalFormatting>
  <conditionalFormatting sqref="H16">
    <cfRule type="containsText" dxfId="58" priority="59" operator="containsText" text="New Sign Required">
      <formula>NOT(ISERROR(SEARCH("New Sign Required",H16)))</formula>
    </cfRule>
  </conditionalFormatting>
  <conditionalFormatting sqref="H16">
    <cfRule type="containsText" dxfId="57" priority="58" operator="containsText" text="Action Required">
      <formula>NOT(ISERROR(SEARCH("Action Required",H16)))</formula>
    </cfRule>
  </conditionalFormatting>
  <conditionalFormatting sqref="H18">
    <cfRule type="containsText" dxfId="56" priority="55" operator="containsText" text="New Sign Required">
      <formula>NOT(ISERROR(SEARCH("New Sign Required",H18)))</formula>
    </cfRule>
  </conditionalFormatting>
  <conditionalFormatting sqref="H18">
    <cfRule type="containsText" dxfId="55" priority="54" operator="containsText" text="Action Required">
      <formula>NOT(ISERROR(SEARCH("Action Required",H18)))</formula>
    </cfRule>
  </conditionalFormatting>
  <conditionalFormatting sqref="H20">
    <cfRule type="containsText" dxfId="54" priority="51" operator="containsText" text="New Sign Required">
      <formula>NOT(ISERROR(SEARCH("New Sign Required",H20)))</formula>
    </cfRule>
  </conditionalFormatting>
  <conditionalFormatting sqref="H20">
    <cfRule type="containsText" dxfId="53" priority="50" operator="containsText" text="Action Required">
      <formula>NOT(ISERROR(SEARCH("Action Required",H20)))</formula>
    </cfRule>
  </conditionalFormatting>
  <conditionalFormatting sqref="H22">
    <cfRule type="containsText" dxfId="52" priority="47" operator="containsText" text="New Sign Required">
      <formula>NOT(ISERROR(SEARCH("New Sign Required",H22)))</formula>
    </cfRule>
  </conditionalFormatting>
  <conditionalFormatting sqref="H22">
    <cfRule type="containsText" dxfId="51" priority="46" operator="containsText" text="Action Required">
      <formula>NOT(ISERROR(SEARCH("Action Required",H22)))</formula>
    </cfRule>
  </conditionalFormatting>
  <conditionalFormatting sqref="H76 H78 H80 H82">
    <cfRule type="containsText" dxfId="50" priority="45" operator="containsText" text="New Sign Required">
      <formula>NOT(ISERROR(SEARCH("New Sign Required",H76)))</formula>
    </cfRule>
  </conditionalFormatting>
  <conditionalFormatting sqref="G8:G11">
    <cfRule type="containsText" dxfId="49" priority="43" operator="containsText" text="New Tag Required">
      <formula>NOT(ISERROR(SEARCH("New Tag Required",G8)))</formula>
    </cfRule>
  </conditionalFormatting>
  <conditionalFormatting sqref="H8:H11">
    <cfRule type="containsText" dxfId="48" priority="41" operator="containsText" text="New Sign Required">
      <formula>NOT(ISERROR(SEARCH("New Sign Required",H8)))</formula>
    </cfRule>
  </conditionalFormatting>
  <conditionalFormatting sqref="G8:G11">
    <cfRule type="containsText" dxfId="47" priority="40" operator="containsText" text="Action Required">
      <formula>NOT(ISERROR(SEARCH("Action Required",G8)))</formula>
    </cfRule>
  </conditionalFormatting>
  <conditionalFormatting sqref="H8:H11">
    <cfRule type="containsText" dxfId="46" priority="39" operator="containsText" text="Action Required">
      <formula>NOT(ISERROR(SEARCH("Action Required",H8)))</formula>
    </cfRule>
  </conditionalFormatting>
  <conditionalFormatting sqref="D8:D11">
    <cfRule type="containsText" dxfId="45" priority="38" operator="containsText" text="Yes">
      <formula>NOT(ISERROR(SEARCH("Yes",D8)))</formula>
    </cfRule>
  </conditionalFormatting>
  <conditionalFormatting sqref="H15">
    <cfRule type="containsText" dxfId="44" priority="37" operator="containsText" text="New Sign Required">
      <formula>NOT(ISERROR(SEARCH("New Sign Required",H15)))</formula>
    </cfRule>
  </conditionalFormatting>
  <conditionalFormatting sqref="H15">
    <cfRule type="containsText" dxfId="43" priority="36" operator="containsText" text="Action Required">
      <formula>NOT(ISERROR(SEARCH("Action Required",H15)))</formula>
    </cfRule>
  </conditionalFormatting>
  <conditionalFormatting sqref="H17">
    <cfRule type="containsText" dxfId="42" priority="35" operator="containsText" text="New Sign Required">
      <formula>NOT(ISERROR(SEARCH("New Sign Required",H17)))</formula>
    </cfRule>
  </conditionalFormatting>
  <conditionalFormatting sqref="H17">
    <cfRule type="containsText" dxfId="41" priority="34" operator="containsText" text="Action Required">
      <formula>NOT(ISERROR(SEARCH("Action Required",H17)))</formula>
    </cfRule>
  </conditionalFormatting>
  <conditionalFormatting sqref="H19">
    <cfRule type="containsText" dxfId="40" priority="33" operator="containsText" text="New Sign Required">
      <formula>NOT(ISERROR(SEARCH("New Sign Required",H19)))</formula>
    </cfRule>
  </conditionalFormatting>
  <conditionalFormatting sqref="H19">
    <cfRule type="containsText" dxfId="39" priority="32" operator="containsText" text="Action Required">
      <formula>NOT(ISERROR(SEARCH("Action Required",H19)))</formula>
    </cfRule>
  </conditionalFormatting>
  <conditionalFormatting sqref="H21">
    <cfRule type="containsText" dxfId="38" priority="31" operator="containsText" text="New Sign Required">
      <formula>NOT(ISERROR(SEARCH("New Sign Required",H21)))</formula>
    </cfRule>
  </conditionalFormatting>
  <conditionalFormatting sqref="H21">
    <cfRule type="containsText" dxfId="37" priority="30" operator="containsText" text="Action Required">
      <formula>NOT(ISERROR(SEARCH("Action Required",H21)))</formula>
    </cfRule>
  </conditionalFormatting>
  <conditionalFormatting sqref="H23">
    <cfRule type="containsText" dxfId="36" priority="29" operator="containsText" text="New Sign Required">
      <formula>NOT(ISERROR(SEARCH("New Sign Required",H23)))</formula>
    </cfRule>
  </conditionalFormatting>
  <conditionalFormatting sqref="H23">
    <cfRule type="containsText" dxfId="35" priority="28" operator="containsText" text="Action Required">
      <formula>NOT(ISERROR(SEARCH("Action Required",H23)))</formula>
    </cfRule>
  </conditionalFormatting>
  <conditionalFormatting sqref="H25">
    <cfRule type="containsText" dxfId="34" priority="27" operator="containsText" text="New Sign Required">
      <formula>NOT(ISERROR(SEARCH("New Sign Required",H25)))</formula>
    </cfRule>
  </conditionalFormatting>
  <conditionalFormatting sqref="H25">
    <cfRule type="containsText" dxfId="33" priority="26" operator="containsText" text="Action Required">
      <formula>NOT(ISERROR(SEARCH("Action Required",H25)))</formula>
    </cfRule>
  </conditionalFormatting>
  <conditionalFormatting sqref="H35 H33 H31 H29 H27">
    <cfRule type="containsText" dxfId="32" priority="25" operator="containsText" text="New Sign Required">
      <formula>NOT(ISERROR(SEARCH("New Sign Required",H27)))</formula>
    </cfRule>
  </conditionalFormatting>
  <conditionalFormatting sqref="H35 H33 H31 H29 H27">
    <cfRule type="containsText" dxfId="31" priority="24" operator="containsText" text="Action Required">
      <formula>NOT(ISERROR(SEARCH("Action Required",H27)))</formula>
    </cfRule>
  </conditionalFormatting>
  <conditionalFormatting sqref="H53 H51 H49 H47 H45 H43 H41 H37">
    <cfRule type="containsText" dxfId="30" priority="23" operator="containsText" text="New Sign Required">
      <formula>NOT(ISERROR(SEARCH("New Sign Required",H37)))</formula>
    </cfRule>
  </conditionalFormatting>
  <conditionalFormatting sqref="H53 H51 H49 H47 H45 H43 H41 H37">
    <cfRule type="containsText" dxfId="29" priority="22" operator="containsText" text="Action Required">
      <formula>NOT(ISERROR(SEARCH("Action Required",H37)))</formula>
    </cfRule>
  </conditionalFormatting>
  <conditionalFormatting sqref="H73 H71 H69 H67 H65 H63 H61 H59 H57 H55">
    <cfRule type="containsText" dxfId="28" priority="21" operator="containsText" text="New Sign Required">
      <formula>NOT(ISERROR(SEARCH("New Sign Required",H55)))</formula>
    </cfRule>
  </conditionalFormatting>
  <conditionalFormatting sqref="H73 H71 H69 H67 H65 H63 H61 H59 H57 H55">
    <cfRule type="containsText" dxfId="27" priority="20" operator="containsText" text="Action Required">
      <formula>NOT(ISERROR(SEARCH("Action Required",H55)))</formula>
    </cfRule>
  </conditionalFormatting>
  <conditionalFormatting sqref="H83 H81 H79 H77 H75">
    <cfRule type="containsText" dxfId="26" priority="19" operator="containsText" text="New Sign Required">
      <formula>NOT(ISERROR(SEARCH("New Sign Required",H75)))</formula>
    </cfRule>
  </conditionalFormatting>
  <conditionalFormatting sqref="H83 H81 H79 H77 H75">
    <cfRule type="containsText" dxfId="25" priority="18" operator="containsText" text="Action Required">
      <formula>NOT(ISERROR(SEARCH("Action Required",H75)))</formula>
    </cfRule>
  </conditionalFormatting>
  <conditionalFormatting sqref="H38">
    <cfRule type="containsText" dxfId="24" priority="17" operator="containsText" text="New Sign Required">
      <formula>NOT(ISERROR(SEARCH("New Sign Required",H38)))</formula>
    </cfRule>
  </conditionalFormatting>
  <conditionalFormatting sqref="H38">
    <cfRule type="containsText" dxfId="23" priority="16" operator="containsText" text="Action Required">
      <formula>NOT(ISERROR(SEARCH("Action Required",H38)))</formula>
    </cfRule>
  </conditionalFormatting>
  <conditionalFormatting sqref="D38:D39">
    <cfRule type="containsText" dxfId="22" priority="15" operator="containsText" text="Yes">
      <formula>NOT(ISERROR(SEARCH("Yes",D38)))</formula>
    </cfRule>
  </conditionalFormatting>
  <conditionalFormatting sqref="G39">
    <cfRule type="containsText" dxfId="21" priority="14" operator="containsText" text="New Tag Required">
      <formula>NOT(ISERROR(SEARCH("New Tag Required",G39)))</formula>
    </cfRule>
  </conditionalFormatting>
  <conditionalFormatting sqref="G39">
    <cfRule type="containsText" dxfId="20" priority="13" operator="containsText" text="Action Required">
      <formula>NOT(ISERROR(SEARCH("Action Required",G39)))</formula>
    </cfRule>
  </conditionalFormatting>
  <conditionalFormatting sqref="G38">
    <cfRule type="containsText" dxfId="19" priority="12" operator="containsText" text="New Tag Required">
      <formula>NOT(ISERROR(SEARCH("New Tag Required",G38)))</formula>
    </cfRule>
  </conditionalFormatting>
  <conditionalFormatting sqref="G38">
    <cfRule type="containsText" dxfId="18" priority="11" operator="containsText" text="Action Required">
      <formula>NOT(ISERROR(SEARCH("Action Required",G38)))</formula>
    </cfRule>
  </conditionalFormatting>
  <conditionalFormatting sqref="H39">
    <cfRule type="containsText" dxfId="17" priority="10" operator="containsText" text="New Sign Required">
      <formula>NOT(ISERROR(SEARCH("New Sign Required",H39)))</formula>
    </cfRule>
  </conditionalFormatting>
  <conditionalFormatting sqref="H39">
    <cfRule type="containsText" dxfId="16" priority="9" operator="containsText" text="Action Required">
      <formula>NOT(ISERROR(SEARCH("Action Required",H39)))</formula>
    </cfRule>
  </conditionalFormatting>
  <conditionalFormatting sqref="J2:L2">
    <cfRule type="cellIs" dxfId="15" priority="8" operator="notEqual">
      <formula>0</formula>
    </cfRule>
  </conditionalFormatting>
  <conditionalFormatting sqref="J6:K83">
    <cfRule type="cellIs" dxfId="14" priority="7" operator="equal">
      <formula>0</formula>
    </cfRule>
  </conditionalFormatting>
  <conditionalFormatting sqref="M6:N6 N7:N31 M7:M83">
    <cfRule type="cellIs" dxfId="13" priority="6" operator="equal">
      <formula>0</formula>
    </cfRule>
  </conditionalFormatting>
  <conditionalFormatting sqref="M6:N6 N7:N31 M7:M83 J6:K83">
    <cfRule type="cellIs" dxfId="12" priority="3" operator="equal">
      <formula>"In Progress"</formula>
    </cfRule>
    <cfRule type="cellIs" dxfId="11" priority="4" operator="equal">
      <formula>"Log Issues"</formula>
    </cfRule>
    <cfRule type="cellIs" dxfId="10" priority="5" operator="equal">
      <formula>"N/A"</formula>
    </cfRule>
  </conditionalFormatting>
  <conditionalFormatting sqref="L6:L31">
    <cfRule type="expression" dxfId="9" priority="2">
      <formula>$J6="Log Issues"</formula>
    </cfRule>
  </conditionalFormatting>
  <conditionalFormatting sqref="O6:O31">
    <cfRule type="expression" dxfId="8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116">
      <formula1>YesNo</formula1>
    </dataValidation>
    <dataValidation type="list" allowBlank="1" showInputMessage="1" showErrorMessage="1" sqref="H242:H446">
      <formula1>DoorSignage</formula1>
    </dataValidation>
  </dataValidations>
  <pageMargins left="0.7" right="0.7" top="0.75" bottom="0.75" header="0.3" footer="0.3"/>
  <pageSetup scale="85" fitToHeight="0" orientation="landscape" r:id="rId1"/>
  <ignoredErrors>
    <ignoredError sqref="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H6:H85 H94:H241</xm:sqref>
        </x14:dataValidation>
        <x14:dataValidation type="list" allowBlank="1" showInputMessage="1" showErrorMessage="1">
          <x14:formula1>
            <xm:f>Lookup!$A$1:$A$4</xm:f>
          </x14:formula1>
          <xm:sqref>G6:G85 G94:G241</xm:sqref>
        </x14:dataValidation>
        <x14:dataValidation type="list" allowBlank="1" showInputMessage="1">
          <x14:formula1>
            <xm:f>Lookup!$E$1:$E$40</xm:f>
          </x14:formula1>
          <xm:sqref>C6:C241</xm:sqref>
        </x14:dataValidation>
        <x14:dataValidation type="list" allowBlank="1" showInputMessage="1" showErrorMessage="1">
          <x14:formula1>
            <xm:f>[1]Lookup!#REF!</xm:f>
          </x14:formula1>
          <xm:sqref>P6:P31</xm:sqref>
        </x14:dataValidation>
        <x14:dataValidation type="list" allowBlank="1" showInputMessage="1" showErrorMessage="1">
          <x14:formula1>
            <xm:f>Lookup!$G:$G</xm:f>
          </x14:formula1>
          <xm:sqref>J6:J83 M6:M83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" sqref="G1:G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7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G1" s="2" t="s">
        <v>156</v>
      </c>
    </row>
    <row r="2" spans="1:7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G2" s="2" t="s">
        <v>157</v>
      </c>
    </row>
    <row r="3" spans="1:7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G3" s="2" t="s">
        <v>158</v>
      </c>
    </row>
    <row r="4" spans="1:7" x14ac:dyDescent="0.25">
      <c r="A4" s="22" t="s">
        <v>62</v>
      </c>
      <c r="C4" t="s">
        <v>14</v>
      </c>
      <c r="D4" s="21" t="s">
        <v>62</v>
      </c>
      <c r="E4" s="20" t="s">
        <v>29</v>
      </c>
      <c r="G4" s="2">
        <v>0</v>
      </c>
    </row>
    <row r="5" spans="1:7" x14ac:dyDescent="0.25">
      <c r="E5" s="20" t="s">
        <v>56</v>
      </c>
    </row>
    <row r="6" spans="1:7" x14ac:dyDescent="0.25">
      <c r="E6" s="20" t="s">
        <v>26</v>
      </c>
    </row>
    <row r="7" spans="1:7" x14ac:dyDescent="0.25">
      <c r="E7" s="20" t="s">
        <v>44</v>
      </c>
    </row>
    <row r="8" spans="1:7" x14ac:dyDescent="0.25">
      <c r="E8" s="20" t="s">
        <v>51</v>
      </c>
    </row>
    <row r="9" spans="1:7" x14ac:dyDescent="0.25">
      <c r="E9" s="20" t="s">
        <v>60</v>
      </c>
    </row>
    <row r="10" spans="1:7" s="2" customFormat="1" x14ac:dyDescent="0.25">
      <c r="E10" s="20" t="s">
        <v>45</v>
      </c>
    </row>
    <row r="11" spans="1:7" x14ac:dyDescent="0.25">
      <c r="E11" s="20" t="s">
        <v>64</v>
      </c>
    </row>
    <row r="12" spans="1:7" x14ac:dyDescent="0.25">
      <c r="E12" s="20" t="s">
        <v>38</v>
      </c>
    </row>
    <row r="13" spans="1:7" x14ac:dyDescent="0.25">
      <c r="E13" s="20" t="s">
        <v>58</v>
      </c>
    </row>
    <row r="14" spans="1:7" x14ac:dyDescent="0.25">
      <c r="E14" s="20" t="s">
        <v>39</v>
      </c>
    </row>
    <row r="15" spans="1:7" x14ac:dyDescent="0.25">
      <c r="E15" s="20" t="s">
        <v>54</v>
      </c>
    </row>
    <row r="16" spans="1:7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0114</v>
      </c>
      <c r="B104" s="4" t="str">
        <f>([2]UKBuilding_List!B104)</f>
        <v>Track Storage Building</v>
      </c>
    </row>
    <row r="105" spans="1:2" x14ac:dyDescent="0.25">
      <c r="A105" s="3" t="str">
        <f>([2]UKBuilding_List!A105)</f>
        <v>0117</v>
      </c>
      <c r="B105" s="4" t="str">
        <f>([2]UKBuilding_List!B105)</f>
        <v>Soccer Filming Tower</v>
      </c>
    </row>
    <row r="106" spans="1:2" x14ac:dyDescent="0.25">
      <c r="A106" s="3" t="str">
        <f>([2]UKBuilding_List!A106)</f>
        <v>0118</v>
      </c>
      <c r="B106" s="4" t="str">
        <f>([2]UKBuilding_List!B106)</f>
        <v>Fraternity House Storage</v>
      </c>
    </row>
    <row r="107" spans="1:2" x14ac:dyDescent="0.25">
      <c r="A107" s="3" t="str">
        <f>([2]UKBuilding_List!A107)</f>
        <v>0119</v>
      </c>
      <c r="B107" s="4" t="str">
        <f>([2]UKBuilding_List!B107)</f>
        <v>Helen King Alumni Building</v>
      </c>
    </row>
    <row r="108" spans="1:2" x14ac:dyDescent="0.25">
      <c r="A108" s="3" t="str">
        <f>([2]UKBuilding_List!A108)</f>
        <v>0121</v>
      </c>
      <c r="B108" s="4" t="str">
        <f>([2]UKBuilding_List!B108)</f>
        <v>Sigma Nu Fraternity</v>
      </c>
    </row>
    <row r="109" spans="1:2" x14ac:dyDescent="0.25">
      <c r="A109" s="3" t="str">
        <f>([2]UKBuilding_List!A109)</f>
        <v>0122</v>
      </c>
      <c r="B109" s="4" t="str">
        <f>([2]UKBuilding_List!B109)</f>
        <v>Delta Gamma Sorority</v>
      </c>
    </row>
    <row r="110" spans="1:2" x14ac:dyDescent="0.25">
      <c r="A110" s="3" t="str">
        <f>([2]UKBuilding_List!A110)</f>
        <v>0124</v>
      </c>
      <c r="B110" s="4" t="str">
        <f>([2]UKBuilding_List!B110)</f>
        <v>Delta Zeta Sorority</v>
      </c>
    </row>
    <row r="111" spans="1:2" x14ac:dyDescent="0.25">
      <c r="A111" s="3" t="str">
        <f>([2]UKBuilding_List!A111)</f>
        <v>0125</v>
      </c>
      <c r="B111" s="4" t="str">
        <f>([2]UKBuilding_List!B111)</f>
        <v>Kappa Alpha Theta Sorority</v>
      </c>
    </row>
    <row r="112" spans="1:2" x14ac:dyDescent="0.25">
      <c r="A112" s="3" t="str">
        <f>([2]UKBuilding_List!A112)</f>
        <v>0126</v>
      </c>
      <c r="B112" s="4" t="str">
        <f>([2]UKBuilding_List!B112)</f>
        <v>Phi Delta Theta Fraternity</v>
      </c>
    </row>
    <row r="113" spans="1:2" x14ac:dyDescent="0.25">
      <c r="A113" s="3" t="str">
        <f>([2]UKBuilding_List!A113)</f>
        <v>0127</v>
      </c>
      <c r="B113" s="4" t="str">
        <f>([2]UKBuilding_List!B113)</f>
        <v>Alpha Gamma Delta Sorority</v>
      </c>
    </row>
    <row r="114" spans="1:2" x14ac:dyDescent="0.25">
      <c r="A114" s="3" t="str">
        <f>([2]UKBuilding_List!A114)</f>
        <v>0128</v>
      </c>
      <c r="B114" s="4" t="str">
        <f>([2]UKBuilding_List!B114)</f>
        <v>Kappa Delta Sorority</v>
      </c>
    </row>
    <row r="115" spans="1:2" x14ac:dyDescent="0.25">
      <c r="A115" s="3" t="str">
        <f>([2]UKBuilding_List!A115)</f>
        <v>0129</v>
      </c>
      <c r="B115" s="4" t="str">
        <f>([2]UKBuilding_List!B115)</f>
        <v>Delta Sigma Phi Sorority</v>
      </c>
    </row>
    <row r="116" spans="1:2" x14ac:dyDescent="0.25">
      <c r="A116" s="3" t="str">
        <f>([2]UKBuilding_List!A116)</f>
        <v>0130</v>
      </c>
      <c r="B116" s="4" t="str">
        <f>([2]UKBuilding_List!B116)</f>
        <v>Cooperstown Bldg A</v>
      </c>
    </row>
    <row r="117" spans="1:2" x14ac:dyDescent="0.25">
      <c r="A117" s="3" t="str">
        <f>([2]UKBuilding_List!A117)</f>
        <v>0131</v>
      </c>
      <c r="B117" s="4" t="str">
        <f>([2]UKBuilding_List!B117)</f>
        <v>Cooperstown Bldg B</v>
      </c>
    </row>
    <row r="118" spans="1:2" x14ac:dyDescent="0.25">
      <c r="A118" s="3" t="str">
        <f>([2]UKBuilding_List!A118)</f>
        <v>0132</v>
      </c>
      <c r="B118" s="4" t="str">
        <f>([2]UKBuilding_List!B118)</f>
        <v>Cooperstown Bldg C</v>
      </c>
    </row>
    <row r="119" spans="1:2" x14ac:dyDescent="0.25">
      <c r="A119" s="3" t="str">
        <f>([2]UKBuilding_List!A119)</f>
        <v>0133</v>
      </c>
      <c r="B119" s="4" t="str">
        <f>([2]UKBuilding_List!B119)</f>
        <v>Cooperstown Bldg D</v>
      </c>
    </row>
    <row r="120" spans="1:2" x14ac:dyDescent="0.25">
      <c r="A120" s="3" t="str">
        <f>([2]UKBuilding_List!A120)</f>
        <v>0134</v>
      </c>
      <c r="B120" s="4" t="str">
        <f>([2]UKBuilding_List!B120)</f>
        <v>Cooperstown Bldg E</v>
      </c>
    </row>
    <row r="121" spans="1:2" x14ac:dyDescent="0.25">
      <c r="A121" s="3" t="str">
        <f>([2]UKBuilding_List!A121)</f>
        <v>0135</v>
      </c>
      <c r="B121" s="4" t="str">
        <f>([2]UKBuilding_List!B121)</f>
        <v>Cooperstown Bldg F</v>
      </c>
    </row>
    <row r="122" spans="1:2" x14ac:dyDescent="0.25">
      <c r="A122" s="3" t="str">
        <f>([2]UKBuilding_List!A122)</f>
        <v>0136</v>
      </c>
      <c r="B122" s="4" t="str">
        <f>([2]UKBuilding_List!B122)</f>
        <v>Cooperstown Bldg G</v>
      </c>
    </row>
    <row r="123" spans="1:2" x14ac:dyDescent="0.25">
      <c r="A123" s="3" t="str">
        <f>([2]UKBuilding_List!A123)</f>
        <v>0137</v>
      </c>
      <c r="B123" s="4" t="str">
        <f>([2]UKBuilding_List!B123)</f>
        <v>Alpha Gamma Rho Fraternity</v>
      </c>
    </row>
    <row r="124" spans="1:2" x14ac:dyDescent="0.25">
      <c r="A124" s="3" t="str">
        <f>([2]UKBuilding_List!A124)</f>
        <v>0138</v>
      </c>
      <c r="B124" s="4" t="str">
        <f>([2]UKBuilding_List!B124)</f>
        <v>Phi Sigma Kappa Fraternity</v>
      </c>
    </row>
    <row r="125" spans="1:2" x14ac:dyDescent="0.25">
      <c r="A125" s="3" t="str">
        <f>([2]UKBuilding_List!A125)</f>
        <v>0140</v>
      </c>
      <c r="B125" s="4" t="str">
        <f>([2]UKBuilding_List!B125)</f>
        <v>Kappa Sigma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0171</v>
      </c>
      <c r="B152" s="4" t="str">
        <f>([2]UKBuilding_List!B152)</f>
        <v>Guardhouse College View</v>
      </c>
    </row>
    <row r="153" spans="1:2" x14ac:dyDescent="0.25">
      <c r="A153" s="3" t="str">
        <f>([2]UKBuilding_List!A153)</f>
        <v>0173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0175</v>
      </c>
      <c r="B154" s="4" t="str">
        <f>([2]UKBuilding_List!B154)</f>
        <v>Guardhouse Med Plaza</v>
      </c>
    </row>
    <row r="155" spans="1:2" x14ac:dyDescent="0.25">
      <c r="A155" s="3" t="str">
        <f>([2]UKBuilding_List!A155)</f>
        <v>0176</v>
      </c>
      <c r="B155" s="4" t="str">
        <f>([2]UKBuilding_List!B155)</f>
        <v>Guardhouse Ky Clinic</v>
      </c>
    </row>
    <row r="156" spans="1:2" x14ac:dyDescent="0.25">
      <c r="A156" s="3" t="str">
        <f>([2]UKBuilding_List!A156)</f>
        <v>0177</v>
      </c>
      <c r="B156" s="4" t="str">
        <f>([2]UKBuilding_List!B156)</f>
        <v>Residence Motor Pool</v>
      </c>
    </row>
    <row r="157" spans="1:2" x14ac:dyDescent="0.25">
      <c r="A157" s="3" t="str">
        <f>([2]UKBuilding_List!A157)</f>
        <v>0178</v>
      </c>
      <c r="B157" s="4" t="str">
        <f>([2]UKBuilding_List!B157)</f>
        <v>Guardhouse Young Library</v>
      </c>
    </row>
    <row r="158" spans="1:2" x14ac:dyDescent="0.25">
      <c r="A158" s="3" t="str">
        <f>([2]UKBuilding_List!A158)</f>
        <v>0182</v>
      </c>
      <c r="B158" s="4" t="str">
        <f>([2]UKBuilding_List!B158)</f>
        <v>Isolation Barn Incinerator</v>
      </c>
    </row>
    <row r="159" spans="1:2" x14ac:dyDescent="0.25">
      <c r="A159" s="3" t="str">
        <f>([2]UKBuilding_List!A159)</f>
        <v>0183</v>
      </c>
      <c r="B159" s="4" t="str">
        <f>([2]UKBuilding_List!B159)</f>
        <v>Isolation Barn</v>
      </c>
    </row>
    <row r="160" spans="1:2" x14ac:dyDescent="0.25">
      <c r="A160" s="3" t="str">
        <f>([2]UKBuilding_List!A160)</f>
        <v>0184</v>
      </c>
      <c r="B160" s="4" t="str">
        <f>([2]UKBuilding_List!B160)</f>
        <v>Agricultural Machine Research Lab</v>
      </c>
    </row>
    <row r="161" spans="1:2" x14ac:dyDescent="0.25">
      <c r="A161" s="3" t="str">
        <f>([2]UKBuilding_List!A161)</f>
        <v>0185</v>
      </c>
      <c r="B161" s="4" t="str">
        <f>([2]UKBuilding_List!B161)</f>
        <v>Garage by Motor Pool Residence</v>
      </c>
    </row>
    <row r="162" spans="1:2" x14ac:dyDescent="0.25">
      <c r="A162" s="3" t="str">
        <f>([2]UKBuilding_List!A162)</f>
        <v>0187</v>
      </c>
      <c r="B162" s="4" t="str">
        <f>([2]UKBuilding_List!B162)</f>
        <v>Bus Shelter #5</v>
      </c>
    </row>
    <row r="163" spans="1:2" x14ac:dyDescent="0.25">
      <c r="A163" s="3" t="str">
        <f>([2]UKBuilding_List!A163)</f>
        <v>0189</v>
      </c>
      <c r="B163" s="4" t="str">
        <f>([2]UKBuilding_List!B163)</f>
        <v>Shawneetown Bldg A</v>
      </c>
    </row>
    <row r="164" spans="1:2" x14ac:dyDescent="0.25">
      <c r="A164" s="3" t="str">
        <f>([2]UKBuilding_List!A164)</f>
        <v>0190</v>
      </c>
      <c r="B164" s="4" t="str">
        <f>([2]UKBuilding_List!B164)</f>
        <v>Shawneetown Bldg B</v>
      </c>
    </row>
    <row r="165" spans="1:2" x14ac:dyDescent="0.25">
      <c r="A165" s="3" t="str">
        <f>([2]UKBuilding_List!A165)</f>
        <v>0191</v>
      </c>
      <c r="B165" s="4" t="str">
        <f>([2]UKBuilding_List!B165)</f>
        <v>Shawneetown Bldg D</v>
      </c>
    </row>
    <row r="166" spans="1:2" x14ac:dyDescent="0.25">
      <c r="A166" s="3" t="str">
        <f>([2]UKBuilding_List!A166)</f>
        <v>0192</v>
      </c>
      <c r="B166" s="4" t="str">
        <f>([2]UKBuilding_List!B166)</f>
        <v>Shawneetown Bldg F</v>
      </c>
    </row>
    <row r="167" spans="1:2" x14ac:dyDescent="0.25">
      <c r="A167" s="3" t="str">
        <f>([2]UKBuilding_List!A167)</f>
        <v>0193</v>
      </c>
      <c r="B167" s="4" t="str">
        <f>([2]UKBuilding_List!B167)</f>
        <v>Shawneetown Bldg E</v>
      </c>
    </row>
    <row r="168" spans="1:2" x14ac:dyDescent="0.25">
      <c r="A168" s="3" t="str">
        <f>([2]UKBuilding_List!A168)</f>
        <v>0194</v>
      </c>
      <c r="B168" s="4" t="str">
        <f>([2]UKBuilding_List!B168)</f>
        <v>Shawneetown Bldg C</v>
      </c>
    </row>
    <row r="169" spans="1:2" x14ac:dyDescent="0.25">
      <c r="A169" s="3" t="str">
        <f>([2]UKBuilding_List!A169)</f>
        <v>0197</v>
      </c>
      <c r="B169" s="4" t="str">
        <f>([2]UKBuilding_List!B169)</f>
        <v>Parking Garage No 1</v>
      </c>
    </row>
    <row r="170" spans="1:2" x14ac:dyDescent="0.25">
      <c r="A170" s="3" t="str">
        <f>([2]UKBuilding_List!A170)</f>
        <v>0198</v>
      </c>
      <c r="B170" s="4" t="str">
        <f>([2]UKBuilding_List!B170)</f>
        <v>Parking Garage No 2</v>
      </c>
    </row>
    <row r="171" spans="1:2" x14ac:dyDescent="0.25">
      <c r="A171" s="3" t="str">
        <f>([2]UKBuilding_List!A171)</f>
        <v>0199</v>
      </c>
      <c r="B171" s="4" t="str">
        <f>([2]UKBuilding_List!B171)</f>
        <v>Parking Garage No 3</v>
      </c>
    </row>
    <row r="172" spans="1:2" x14ac:dyDescent="0.25">
      <c r="A172" s="3" t="str">
        <f>([2]UKBuilding_List!A172)</f>
        <v>0200</v>
      </c>
      <c r="B172" s="4" t="str">
        <f>([2]UKBuilding_List!B172)</f>
        <v>Wethington Allied Health Building</v>
      </c>
    </row>
    <row r="173" spans="1:2" x14ac:dyDescent="0.25">
      <c r="A173" s="3" t="str">
        <f>([2]UKBuilding_List!A173)</f>
        <v>0202</v>
      </c>
      <c r="B173" s="4" t="str">
        <f>([2]UKBuilding_List!B173)</f>
        <v>Parking Garage No 5</v>
      </c>
    </row>
    <row r="174" spans="1:2" x14ac:dyDescent="0.25">
      <c r="A174" s="3" t="str">
        <f>([2]UKBuilding_List!A174)</f>
        <v>0204</v>
      </c>
      <c r="B174" s="4" t="str">
        <f>([2]UKBuilding_List!B174)</f>
        <v>Cooling Plant #2</v>
      </c>
    </row>
    <row r="175" spans="1:2" x14ac:dyDescent="0.25">
      <c r="A175" s="3" t="str">
        <f>([2]UKBuilding_List!A175)</f>
        <v>0207</v>
      </c>
      <c r="B175" s="4" t="str">
        <f>([2]UKBuilding_List!B175)</f>
        <v>Arts Metal Building</v>
      </c>
    </row>
    <row r="176" spans="1:2" x14ac:dyDescent="0.25">
      <c r="A176" s="3" t="str">
        <f>([2]UKBuilding_List!A176)</f>
        <v>0209</v>
      </c>
      <c r="B176" s="4" t="str">
        <f>([2]UKBuilding_List!B176)</f>
        <v>Centrifuge Building</v>
      </c>
    </row>
    <row r="177" spans="1:2" x14ac:dyDescent="0.25">
      <c r="A177" s="3" t="str">
        <f>([2]UKBuilding_List!A177)</f>
        <v>0210</v>
      </c>
      <c r="B177" s="4" t="str">
        <f>([2]UKBuilding_List!B177)</f>
        <v>Reynolds Warehouse #4</v>
      </c>
    </row>
    <row r="178" spans="1:2" x14ac:dyDescent="0.25">
      <c r="A178" s="3" t="str">
        <f>([2]UKBuilding_List!A178)</f>
        <v>0211</v>
      </c>
      <c r="B178" s="4" t="str">
        <f>([2]UKBuilding_List!B178)</f>
        <v>Maxwell Place Garage</v>
      </c>
    </row>
    <row r="179" spans="1:2" x14ac:dyDescent="0.25">
      <c r="A179" s="3" t="str">
        <f>([2]UKBuilding_List!A179)</f>
        <v>0212</v>
      </c>
      <c r="B179" s="4" t="str">
        <f>([2]UKBuilding_List!B179)</f>
        <v>Lancaster Aquatics</v>
      </c>
    </row>
    <row r="180" spans="1:2" x14ac:dyDescent="0.25">
      <c r="A180" s="3" t="str">
        <f>([2]UKBuilding_List!A180)</f>
        <v>0213</v>
      </c>
      <c r="B180" s="4" t="str">
        <f>([2]UKBuilding_List!B180)</f>
        <v>Boone Tennis Center</v>
      </c>
    </row>
    <row r="181" spans="1:2" x14ac:dyDescent="0.25">
      <c r="A181" s="3" t="str">
        <f>([2]UKBuilding_List!A181)</f>
        <v>0214</v>
      </c>
      <c r="B181" s="4" t="str">
        <f>([2]UKBuilding_List!B181)</f>
        <v>Flammable Storage Building</v>
      </c>
    </row>
    <row r="182" spans="1:2" x14ac:dyDescent="0.25">
      <c r="A182" s="3" t="str">
        <f>([2]UKBuilding_List!A182)</f>
        <v>0215</v>
      </c>
      <c r="B182" s="4" t="str">
        <f>([2]UKBuilding_List!B182)</f>
        <v>W. P. Garrigus Building</v>
      </c>
    </row>
    <row r="183" spans="1:2" x14ac:dyDescent="0.25">
      <c r="A183" s="3" t="str">
        <f>([2]UKBuilding_List!A183)</f>
        <v>0216</v>
      </c>
      <c r="B183" s="4" t="str">
        <f>([2]UKBuilding_List!B183)</f>
        <v>Multi-Disciplinary Research Lab #3</v>
      </c>
    </row>
    <row r="184" spans="1:2" x14ac:dyDescent="0.25">
      <c r="A184" s="3" t="str">
        <f>([2]UKBuilding_List!A184)</f>
        <v>0217</v>
      </c>
      <c r="B184" s="4" t="str">
        <f>([2]UKBuilding_List!B184)</f>
        <v>Electric Substation #2</v>
      </c>
    </row>
    <row r="185" spans="1:2" x14ac:dyDescent="0.25">
      <c r="A185" s="3" t="str">
        <f>([2]UKBuilding_List!A185)</f>
        <v>0219</v>
      </c>
      <c r="B185" s="4" t="str">
        <f>([2]UKBuilding_List!B185)</f>
        <v>Seaton Center</v>
      </c>
    </row>
    <row r="186" spans="1:2" x14ac:dyDescent="0.25">
      <c r="A186" s="3" t="str">
        <f>([2]UKBuilding_List!A186)</f>
        <v>0220</v>
      </c>
      <c r="B186" s="4" t="str">
        <f>([2]UKBuilding_List!B186)</f>
        <v>Bernard Johnson Student Rec Ctr</v>
      </c>
    </row>
    <row r="187" spans="1:2" x14ac:dyDescent="0.25">
      <c r="A187" s="3" t="str">
        <f>([2]UKBuilding_List!A187)</f>
        <v>0222</v>
      </c>
      <c r="B187" s="4" t="str">
        <f>([2]UKBuilding_List!B187)</f>
        <v>Commonwealth Stadium</v>
      </c>
    </row>
    <row r="188" spans="1:2" x14ac:dyDescent="0.25">
      <c r="A188" s="3" t="str">
        <f>([2]UKBuilding_List!A188)</f>
        <v>0223</v>
      </c>
      <c r="B188" s="4" t="str">
        <f>([2]UKBuilding_List!B188)</f>
        <v>Warren Wright Medical Plaza</v>
      </c>
    </row>
    <row r="189" spans="1:2" x14ac:dyDescent="0.25">
      <c r="A189" s="3" t="str">
        <f>([2]UKBuilding_List!A189)</f>
        <v>0224</v>
      </c>
      <c r="B189" s="4" t="str">
        <f>([2]UKBuilding_List!B189)</f>
        <v>Lucille Caudill Little Fine Arts Library</v>
      </c>
    </row>
    <row r="190" spans="1:2" x14ac:dyDescent="0.25">
      <c r="A190" s="3" t="str">
        <f>([2]UKBuilding_List!A190)</f>
        <v>0225</v>
      </c>
      <c r="B190" s="4" t="str">
        <f>([2]UKBuilding_List!B190)</f>
        <v>T H Morgan Biological Sciences</v>
      </c>
    </row>
    <row r="191" spans="1:2" x14ac:dyDescent="0.25">
      <c r="A191" s="3" t="str">
        <f>([2]UKBuilding_List!A191)</f>
        <v>0227</v>
      </c>
      <c r="B191" s="4" t="str">
        <f>([2]UKBuilding_List!B191)</f>
        <v>Recreation Equipment Storage Building</v>
      </c>
    </row>
    <row r="192" spans="1:2" x14ac:dyDescent="0.25">
      <c r="A192" s="3" t="str">
        <f>([2]UKBuilding_List!A192)</f>
        <v>0229</v>
      </c>
      <c r="B192" s="4" t="str">
        <f>([2]UKBuilding_List!B192)</f>
        <v>Agricultural Distribution Center</v>
      </c>
    </row>
    <row r="193" spans="1:2" x14ac:dyDescent="0.25">
      <c r="A193" s="3" t="str">
        <f>([2]UKBuilding_List!A193)</f>
        <v>0230</v>
      </c>
      <c r="B193" s="4" t="str">
        <f>([2]UKBuilding_List!B193)</f>
        <v>Sanders-Brown Center on Aging</v>
      </c>
    </row>
    <row r="194" spans="1:2" x14ac:dyDescent="0.25">
      <c r="A194" s="3" t="str">
        <f>([2]UKBuilding_List!A194)</f>
        <v>0231</v>
      </c>
      <c r="B194" s="4" t="str">
        <f>([2]UKBuilding_List!B194)</f>
        <v>Farm Maintenance Storage Shed</v>
      </c>
    </row>
    <row r="195" spans="1:2" x14ac:dyDescent="0.25">
      <c r="A195" s="3" t="str">
        <f>([2]UKBuilding_List!A195)</f>
        <v>0232</v>
      </c>
      <c r="B195" s="4" t="str">
        <f>([2]UKBuilding_List!B195)</f>
        <v>College of Nursing</v>
      </c>
    </row>
    <row r="196" spans="1:2" x14ac:dyDescent="0.25">
      <c r="A196" s="3" t="str">
        <f>([2]UKBuilding_List!A196)</f>
        <v>0235</v>
      </c>
      <c r="B196" s="4" t="str">
        <f>([2]UKBuilding_List!B196)</f>
        <v>John W Oswald Building</v>
      </c>
    </row>
    <row r="197" spans="1:2" x14ac:dyDescent="0.25">
      <c r="A197" s="3" t="str">
        <f>([2]UKBuilding_List!A197)</f>
        <v>0236</v>
      </c>
      <c r="B197" s="4" t="str">
        <f>([2]UKBuilding_List!B197)</f>
        <v>Kentucky Tobacco Research and Development Center</v>
      </c>
    </row>
    <row r="198" spans="1:2" x14ac:dyDescent="0.25">
      <c r="A198" s="3" t="str">
        <f>([2]UKBuilding_List!A198)</f>
        <v>0237</v>
      </c>
      <c r="B198" s="4" t="str">
        <f>([2]UKBuilding_List!B198)</f>
        <v>Wenner-Gren Research Addition</v>
      </c>
    </row>
    <row r="199" spans="1:2" x14ac:dyDescent="0.25">
      <c r="A199" s="3" t="str">
        <f>([2]UKBuilding_List!A199)</f>
        <v>0238</v>
      </c>
      <c r="B199" s="4" t="str">
        <f>([2]UKBuilding_List!B199)</f>
        <v>404 Linden Walk</v>
      </c>
    </row>
    <row r="200" spans="1:2" x14ac:dyDescent="0.25">
      <c r="A200" s="3" t="str">
        <f>([2]UKBuilding_List!A200)</f>
        <v>0240</v>
      </c>
      <c r="B200" s="4" t="str">
        <f>([2]UKBuilding_List!B200)</f>
        <v>468 Rose Lane</v>
      </c>
    </row>
    <row r="201" spans="1:2" x14ac:dyDescent="0.25">
      <c r="A201" s="3" t="str">
        <f>([2]UKBuilding_List!A201)</f>
        <v>0241</v>
      </c>
      <c r="B201" s="4" t="str">
        <f>([2]UKBuilding_List!B201)</f>
        <v>Singletary Center for the Arts</v>
      </c>
    </row>
    <row r="202" spans="1:2" x14ac:dyDescent="0.25">
      <c r="A202" s="3" t="str">
        <f>([2]UKBuilding_List!A202)</f>
        <v>0242</v>
      </c>
      <c r="B202" s="4" t="str">
        <f>([2]UKBuilding_List!B202)</f>
        <v>Joe B. Hall Wildcat Lodge</v>
      </c>
    </row>
    <row r="203" spans="1:2" x14ac:dyDescent="0.25">
      <c r="A203" s="3" t="str">
        <f>([2]UKBuilding_List!A203)</f>
        <v>0243</v>
      </c>
      <c r="B203" s="4" t="str">
        <f>([2]UKBuilding_List!B203)</f>
        <v>Greg Page Apartments 1</v>
      </c>
    </row>
    <row r="204" spans="1:2" x14ac:dyDescent="0.25">
      <c r="A204" s="3" t="str">
        <f>([2]UKBuilding_List!A204)</f>
        <v>0244</v>
      </c>
      <c r="B204" s="4" t="str">
        <f>([2]UKBuilding_List!B204)</f>
        <v>Greg Page Apartments 2</v>
      </c>
    </row>
    <row r="205" spans="1:2" x14ac:dyDescent="0.25">
      <c r="A205" s="3" t="str">
        <f>([2]UKBuilding_List!A205)</f>
        <v>0245</v>
      </c>
      <c r="B205" s="4" t="str">
        <f>([2]UKBuilding_List!B205)</f>
        <v>Greg Page Apartments 3</v>
      </c>
    </row>
    <row r="206" spans="1:2" x14ac:dyDescent="0.25">
      <c r="A206" s="3" t="str">
        <f>([2]UKBuilding_List!A206)</f>
        <v>0246</v>
      </c>
      <c r="B206" s="4" t="str">
        <f>([2]UKBuilding_List!B206)</f>
        <v>Greg Page Apartments 4</v>
      </c>
    </row>
    <row r="207" spans="1:2" x14ac:dyDescent="0.25">
      <c r="A207" s="3" t="str">
        <f>([2]UKBuilding_List!A207)</f>
        <v>0247</v>
      </c>
      <c r="B207" s="4" t="str">
        <f>([2]UKBuilding_List!B207)</f>
        <v>Greg Page Apartments 5</v>
      </c>
    </row>
    <row r="208" spans="1:2" x14ac:dyDescent="0.25">
      <c r="A208" s="3" t="str">
        <f>([2]UKBuilding_List!A208)</f>
        <v>0248</v>
      </c>
      <c r="B208" s="4" t="str">
        <f>([2]UKBuilding_List!B208)</f>
        <v>Greg Page Apartments 6</v>
      </c>
    </row>
    <row r="209" spans="1:2" x14ac:dyDescent="0.25">
      <c r="A209" s="3" t="str">
        <f>([2]UKBuilding_List!A209)</f>
        <v>0249</v>
      </c>
      <c r="B209" s="4" t="str">
        <f>([2]UKBuilding_List!B209)</f>
        <v>Greg Page Apartments 7</v>
      </c>
    </row>
    <row r="210" spans="1:2" x14ac:dyDescent="0.25">
      <c r="A210" s="3" t="str">
        <f>([2]UKBuilding_List!A210)</f>
        <v>0250</v>
      </c>
      <c r="B210" s="4" t="str">
        <f>([2]UKBuilding_List!B210)</f>
        <v>Greg Page Apartments 8</v>
      </c>
    </row>
    <row r="211" spans="1:2" x14ac:dyDescent="0.25">
      <c r="A211" s="3" t="str">
        <f>([2]UKBuilding_List!A211)</f>
        <v>0252</v>
      </c>
      <c r="B211" s="4" t="str">
        <f>([2]UKBuilding_List!B211)</f>
        <v>Greg Page Apartments 10</v>
      </c>
    </row>
    <row r="212" spans="1:2" x14ac:dyDescent="0.25">
      <c r="A212" s="3" t="str">
        <f>([2]UKBuilding_List!A212)</f>
        <v>0253</v>
      </c>
      <c r="B212" s="4" t="str">
        <f>([2]UKBuilding_List!B212)</f>
        <v>Greg Page Apartments 11</v>
      </c>
    </row>
    <row r="213" spans="1:2" x14ac:dyDescent="0.25">
      <c r="A213" s="3" t="str">
        <f>([2]UKBuilding_List!A213)</f>
        <v>0254</v>
      </c>
      <c r="B213" s="4" t="str">
        <f>([2]UKBuilding_List!B213)</f>
        <v>Greg Page Apartments 12</v>
      </c>
    </row>
    <row r="214" spans="1:2" x14ac:dyDescent="0.25">
      <c r="A214" s="3" t="str">
        <f>([2]UKBuilding_List!A214)</f>
        <v>0255</v>
      </c>
      <c r="B214" s="4" t="str">
        <f>([2]UKBuilding_List!B214)</f>
        <v>Greg Page Apartments 13</v>
      </c>
    </row>
    <row r="215" spans="1:2" x14ac:dyDescent="0.25">
      <c r="A215" s="3" t="str">
        <f>([2]UKBuilding_List!A215)</f>
        <v>0256</v>
      </c>
      <c r="B215" s="4" t="str">
        <f>([2]UKBuilding_List!B215)</f>
        <v>Greg Page Apartments 14</v>
      </c>
    </row>
    <row r="216" spans="1:2" x14ac:dyDescent="0.25">
      <c r="A216" s="3" t="str">
        <f>([2]UKBuilding_List!A216)</f>
        <v>0257</v>
      </c>
      <c r="B216" s="4" t="str">
        <f>([2]UKBuilding_List!B216)</f>
        <v>Greg Page Apartments 15</v>
      </c>
    </row>
    <row r="217" spans="1:2" x14ac:dyDescent="0.25">
      <c r="A217" s="3" t="str">
        <f>([2]UKBuilding_List!A217)</f>
        <v>0258</v>
      </c>
      <c r="B217" s="4" t="str">
        <f>([2]UKBuilding_List!B217)</f>
        <v>Greg Page Apartments 16</v>
      </c>
    </row>
    <row r="218" spans="1:2" x14ac:dyDescent="0.25">
      <c r="A218" s="3" t="str">
        <f>([2]UKBuilding_List!A218)</f>
        <v>0259</v>
      </c>
      <c r="B218" s="4" t="str">
        <f>([2]UKBuilding_List!B218)</f>
        <v>Greg Page Apartments 17</v>
      </c>
    </row>
    <row r="219" spans="1:2" x14ac:dyDescent="0.25">
      <c r="A219" s="3" t="str">
        <f>([2]UKBuilding_List!A219)</f>
        <v>0260</v>
      </c>
      <c r="B219" s="4" t="str">
        <f>([2]UKBuilding_List!B219)</f>
        <v>Greg Page Apartments 18</v>
      </c>
    </row>
    <row r="220" spans="1:2" x14ac:dyDescent="0.25">
      <c r="A220" s="3" t="str">
        <f>([2]UKBuilding_List!A220)</f>
        <v>0261</v>
      </c>
      <c r="B220" s="4" t="str">
        <f>([2]UKBuilding_List!B220)</f>
        <v>Greg Page Apartments 19</v>
      </c>
    </row>
    <row r="221" spans="1:2" x14ac:dyDescent="0.25">
      <c r="A221" s="3" t="str">
        <f>([2]UKBuilding_List!A221)</f>
        <v>0262</v>
      </c>
      <c r="B221" s="4" t="str">
        <f>([2]UKBuilding_List!B221)</f>
        <v>Greg Page Apartments 20</v>
      </c>
    </row>
    <row r="222" spans="1:2" x14ac:dyDescent="0.25">
      <c r="A222" s="3" t="str">
        <f>([2]UKBuilding_List!A222)</f>
        <v>0263</v>
      </c>
      <c r="B222" s="4" t="str">
        <f>([2]UKBuilding_List!B222)</f>
        <v>Greg Page Apartments 21</v>
      </c>
    </row>
    <row r="223" spans="1:2" x14ac:dyDescent="0.25">
      <c r="A223" s="3" t="str">
        <f>([2]UKBuilding_List!A223)</f>
        <v>0264</v>
      </c>
      <c r="B223" s="4" t="str">
        <f>([2]UKBuilding_List!B223)</f>
        <v>Greg Page Apartments 22</v>
      </c>
    </row>
    <row r="224" spans="1:2" x14ac:dyDescent="0.25">
      <c r="A224" s="3" t="str">
        <f>([2]UKBuilding_List!A224)</f>
        <v>0265</v>
      </c>
      <c r="B224" s="4" t="str">
        <f>([2]UKBuilding_List!B224)</f>
        <v>Greg Page Apartments 23</v>
      </c>
    </row>
    <row r="225" spans="1:2" x14ac:dyDescent="0.25">
      <c r="A225" s="3" t="str">
        <f>([2]UKBuilding_List!A225)</f>
        <v>0266</v>
      </c>
      <c r="B225" s="4" t="str">
        <f>([2]UKBuilding_List!B225)</f>
        <v>Greg Page Apartments 24</v>
      </c>
    </row>
    <row r="226" spans="1:2" x14ac:dyDescent="0.25">
      <c r="A226" s="3" t="str">
        <f>([2]UKBuilding_List!A226)</f>
        <v>0267</v>
      </c>
      <c r="B226" s="4" t="str">
        <f>([2]UKBuilding_List!B226)</f>
        <v>Greg Page Apartments 25</v>
      </c>
    </row>
    <row r="227" spans="1:2" x14ac:dyDescent="0.25">
      <c r="A227" s="3" t="str">
        <f>([2]UKBuilding_List!A227)</f>
        <v>0268</v>
      </c>
      <c r="B227" s="4" t="str">
        <f>([2]UKBuilding_List!B227)</f>
        <v>Greg Page Food Storage Laundry</v>
      </c>
    </row>
    <row r="228" spans="1:2" x14ac:dyDescent="0.25">
      <c r="A228" s="3" t="str">
        <f>([2]UKBuilding_List!A228)</f>
        <v>0269</v>
      </c>
      <c r="B228" s="4" t="str">
        <f>([2]UKBuilding_List!B228)</f>
        <v>Communications Building</v>
      </c>
    </row>
    <row r="229" spans="1:2" x14ac:dyDescent="0.25">
      <c r="A229" s="3" t="str">
        <f>([2]UKBuilding_List!A229)</f>
        <v>0272</v>
      </c>
      <c r="B229" s="4" t="str">
        <f>([2]UKBuilding_List!B229)</f>
        <v>Information Building</v>
      </c>
    </row>
    <row r="230" spans="1:2" x14ac:dyDescent="0.25">
      <c r="A230" s="3" t="str">
        <f>([2]UKBuilding_List!A230)</f>
        <v>0274</v>
      </c>
      <c r="B230" s="4" t="str">
        <f>([2]UKBuilding_List!B230)</f>
        <v>Moloney Building</v>
      </c>
    </row>
    <row r="231" spans="1:2" x14ac:dyDescent="0.25">
      <c r="A231" s="3" t="str">
        <f>([2]UKBuilding_List!A231)</f>
        <v>0275</v>
      </c>
      <c r="B231" s="4" t="str">
        <f>([2]UKBuilding_List!B231)</f>
        <v>Bruce Poundstone Regulatory Services Building</v>
      </c>
    </row>
    <row r="232" spans="1:2" x14ac:dyDescent="0.25">
      <c r="A232" s="3" t="str">
        <f>([2]UKBuilding_List!A232)</f>
        <v>0276</v>
      </c>
      <c r="B232" s="4" t="str">
        <f>([2]UKBuilding_List!B232)</f>
        <v>Charles E. Barnhart Building</v>
      </c>
    </row>
    <row r="233" spans="1:2" x14ac:dyDescent="0.25">
      <c r="A233" s="3" t="str">
        <f>([2]UKBuilding_List!A233)</f>
        <v>0277</v>
      </c>
      <c r="B233" s="4" t="str">
        <f>([2]UKBuilding_List!B233)</f>
        <v>Nutter Football Training Facility</v>
      </c>
    </row>
    <row r="234" spans="1:2" x14ac:dyDescent="0.25">
      <c r="A234" s="3" t="str">
        <f>([2]UKBuilding_List!A234)</f>
        <v>0278</v>
      </c>
      <c r="B234" s="4" t="str">
        <f>([2]UKBuilding_List!B234)</f>
        <v>PPD Storage Building</v>
      </c>
    </row>
    <row r="235" spans="1:2" x14ac:dyDescent="0.25">
      <c r="A235" s="3" t="str">
        <f>([2]UKBuilding_List!A235)</f>
        <v>0279</v>
      </c>
      <c r="B235" s="4" t="str">
        <f>([2]UKBuilding_List!B235)</f>
        <v>BIRP Building</v>
      </c>
    </row>
    <row r="236" spans="1:2" x14ac:dyDescent="0.25">
      <c r="A236" s="3" t="str">
        <f>([2]UKBuilding_List!A236)</f>
        <v>0281</v>
      </c>
      <c r="B236" s="4" t="str">
        <f>([2]UKBuilding_List!B236)</f>
        <v>Oliver H. Raymond Civil Engineering</v>
      </c>
    </row>
    <row r="237" spans="1:2" x14ac:dyDescent="0.25">
      <c r="A237" s="3" t="str">
        <f>([2]UKBuilding_List!A237)</f>
        <v>0282</v>
      </c>
      <c r="B237" s="4" t="str">
        <f>([2]UKBuilding_List!B237)</f>
        <v>Gas Storage Building</v>
      </c>
    </row>
    <row r="238" spans="1:2" x14ac:dyDescent="0.25">
      <c r="A238" s="3" t="str">
        <f>([2]UKBuilding_List!A238)</f>
        <v>0283</v>
      </c>
      <c r="B238" s="4" t="str">
        <f>([2]UKBuilding_List!B238)</f>
        <v>Hagan Baseball Stadium</v>
      </c>
    </row>
    <row r="239" spans="1:2" x14ac:dyDescent="0.25">
      <c r="A239" s="3" t="str">
        <f>([2]UKBuilding_List!A239)</f>
        <v>0284</v>
      </c>
      <c r="B239" s="4" t="str">
        <f>([2]UKBuilding_List!B239)</f>
        <v>Kentucky Clinic</v>
      </c>
    </row>
    <row r="240" spans="1:2" x14ac:dyDescent="0.25">
      <c r="A240" s="3" t="str">
        <f>([2]UKBuilding_List!A240)</f>
        <v>0285</v>
      </c>
      <c r="B240" s="4" t="str">
        <f>([2]UKBuilding_List!B240)</f>
        <v>Nutter Field House</v>
      </c>
    </row>
    <row r="241" spans="1:2" x14ac:dyDescent="0.25">
      <c r="A241" s="3" t="str">
        <f>([2]UKBuilding_List!A241)</f>
        <v>0286</v>
      </c>
      <c r="B241" s="4" t="str">
        <f>([2]UKBuilding_List!B241)</f>
        <v>A.S.T.E.C.C.</v>
      </c>
    </row>
    <row r="242" spans="1:2" x14ac:dyDescent="0.25">
      <c r="A242" s="3" t="str">
        <f>([2]UKBuilding_List!A242)</f>
        <v>0287</v>
      </c>
      <c r="B242" s="4" t="str">
        <f>([2]UKBuilding_List!B242)</f>
        <v>Electric HVAC Building</v>
      </c>
    </row>
    <row r="243" spans="1:2" x14ac:dyDescent="0.25">
      <c r="A243" s="3" t="str">
        <f>([2]UKBuilding_List!A243)</f>
        <v>0288</v>
      </c>
      <c r="B243" s="4" t="str">
        <f>([2]UKBuilding_List!B243)</f>
        <v>PPD Greenhouse</v>
      </c>
    </row>
    <row r="244" spans="1:2" x14ac:dyDescent="0.25">
      <c r="A244" s="3" t="str">
        <f>([2]UKBuilding_List!A244)</f>
        <v>0289</v>
      </c>
      <c r="B244" s="4" t="str">
        <f>([2]UKBuilding_List!B244)</f>
        <v>Hazardous Waste Storage</v>
      </c>
    </row>
    <row r="245" spans="1:2" x14ac:dyDescent="0.25">
      <c r="A245" s="3" t="str">
        <f>([2]UKBuilding_List!A245)</f>
        <v>0293</v>
      </c>
      <c r="B245" s="4" t="str">
        <f>([2]UKBuilding_List!B245)</f>
        <v>UK Chandler Hospital</v>
      </c>
    </row>
    <row r="246" spans="1:2" x14ac:dyDescent="0.25">
      <c r="A246" s="3" t="str">
        <f>([2]UKBuilding_List!A246)</f>
        <v>0294</v>
      </c>
      <c r="B246" s="4" t="str">
        <f>([2]UKBuilding_List!B246)</f>
        <v>Gill Heart Institute</v>
      </c>
    </row>
    <row r="247" spans="1:2" x14ac:dyDescent="0.25">
      <c r="A247" s="3" t="str">
        <f>([2]UKBuilding_List!A247)</f>
        <v>0297</v>
      </c>
      <c r="B247" s="4" t="str">
        <f>([2]UKBuilding_List!B247)</f>
        <v>Dental Science Building</v>
      </c>
    </row>
    <row r="248" spans="1:2" x14ac:dyDescent="0.25">
      <c r="A248" s="3" t="str">
        <f>([2]UKBuilding_List!A248)</f>
        <v>0298</v>
      </c>
      <c r="B248" s="4" t="str">
        <f>([2]UKBuilding_List!B248)</f>
        <v>William R. Willard Medical Education Building</v>
      </c>
    </row>
    <row r="249" spans="1:2" x14ac:dyDescent="0.25">
      <c r="A249" s="3" t="str">
        <f>([2]UKBuilding_List!A249)</f>
        <v>0300</v>
      </c>
      <c r="B249" s="4" t="str">
        <f>([2]UKBuilding_List!B249)</f>
        <v>Arboretum Tool Shed</v>
      </c>
    </row>
    <row r="250" spans="1:2" x14ac:dyDescent="0.25">
      <c r="A250" s="3" t="str">
        <f>([2]UKBuilding_List!A250)</f>
        <v>0301</v>
      </c>
      <c r="B250" s="4" t="str">
        <f>([2]UKBuilding_List!B250)</f>
        <v>154 Bonnie Brae</v>
      </c>
    </row>
    <row r="251" spans="1:2" x14ac:dyDescent="0.25">
      <c r="A251" s="3" t="str">
        <f>([2]UKBuilding_List!A251)</f>
        <v>0302</v>
      </c>
      <c r="B251" s="4" t="str">
        <f>([2]UKBuilding_List!B251)</f>
        <v>Dorotha Oatts Smith Visitor Center</v>
      </c>
    </row>
    <row r="252" spans="1:2" x14ac:dyDescent="0.25">
      <c r="A252" s="3" t="str">
        <f>([2]UKBuilding_List!A252)</f>
        <v>0305</v>
      </c>
      <c r="B252" s="4" t="str">
        <f>([2]UKBuilding_List!B252)</f>
        <v>Peter P. Bosomworth Health Sciences Research Building</v>
      </c>
    </row>
    <row r="253" spans="1:2" x14ac:dyDescent="0.25">
      <c r="A253" s="3" t="str">
        <f>([2]UKBuilding_List!A253)</f>
        <v>0312</v>
      </c>
      <c r="B253" s="4" t="str">
        <f>([2]UKBuilding_List!B253)</f>
        <v>Plant Sciences</v>
      </c>
    </row>
    <row r="254" spans="1:2" x14ac:dyDescent="0.25">
      <c r="A254" s="3" t="str">
        <f>([2]UKBuilding_List!A254)</f>
        <v>0314</v>
      </c>
      <c r="B254" s="4" t="str">
        <f>([2]UKBuilding_List!B254)</f>
        <v>252 East Maxwell St</v>
      </c>
    </row>
    <row r="255" spans="1:2" x14ac:dyDescent="0.25">
      <c r="A255" s="3" t="str">
        <f>([2]UKBuilding_List!A255)</f>
        <v>0315</v>
      </c>
      <c r="B255" s="4" t="str">
        <f>([2]UKBuilding_List!B255)</f>
        <v>206 East Maxwell St</v>
      </c>
    </row>
    <row r="256" spans="1:2" x14ac:dyDescent="0.25">
      <c r="A256" s="3" t="str">
        <f>([2]UKBuilding_List!A256)</f>
        <v>0324</v>
      </c>
      <c r="B256" s="4" t="str">
        <f>([2]UKBuilding_List!B256)</f>
        <v>315 Scott St</v>
      </c>
    </row>
    <row r="257" spans="1:2" x14ac:dyDescent="0.25">
      <c r="A257" s="3" t="str">
        <f>([2]UKBuilding_List!A257)</f>
        <v>0325</v>
      </c>
      <c r="B257" s="4" t="str">
        <f>([2]UKBuilding_List!B257)</f>
        <v>317 Scott St</v>
      </c>
    </row>
    <row r="258" spans="1:2" x14ac:dyDescent="0.25">
      <c r="A258" s="3" t="str">
        <f>([2]UKBuilding_List!A258)</f>
        <v>0327</v>
      </c>
      <c r="B258" s="4" t="str">
        <f>([2]UKBuilding_List!B258)</f>
        <v>321 Scott St</v>
      </c>
    </row>
    <row r="259" spans="1:2" x14ac:dyDescent="0.25">
      <c r="A259" s="3" t="str">
        <f>([2]UKBuilding_List!A259)</f>
        <v>0333</v>
      </c>
      <c r="B259" s="4" t="str">
        <f>([2]UKBuilding_List!B259)</f>
        <v>641 South Limestone St</v>
      </c>
    </row>
    <row r="260" spans="1:2" x14ac:dyDescent="0.25">
      <c r="A260" s="3" t="str">
        <f>([2]UKBuilding_List!A260)</f>
        <v>0336</v>
      </c>
      <c r="B260" s="4" t="str">
        <f>([2]UKBuilding_List!B260)</f>
        <v>Thomas D Clark Building</v>
      </c>
    </row>
    <row r="261" spans="1:2" x14ac:dyDescent="0.25">
      <c r="A261" s="3" t="str">
        <f>([2]UKBuilding_List!A261)</f>
        <v>0337</v>
      </c>
      <c r="B261" s="4" t="str">
        <f>([2]UKBuilding_List!B261)</f>
        <v>663 South Limestone Garage</v>
      </c>
    </row>
    <row r="262" spans="1:2" x14ac:dyDescent="0.25">
      <c r="A262" s="3" t="str">
        <f>([2]UKBuilding_List!A262)</f>
        <v>0343</v>
      </c>
      <c r="B262" s="4" t="str">
        <f>([2]UKBuilding_List!B262)</f>
        <v>Bingham Davis House</v>
      </c>
    </row>
    <row r="263" spans="1:2" x14ac:dyDescent="0.25">
      <c r="A263" s="3" t="str">
        <f>([2]UKBuilding_List!A263)</f>
        <v>0344</v>
      </c>
      <c r="B263" s="4" t="str">
        <f>([2]UKBuilding_List!B263)</f>
        <v>Raymond F. Betts House</v>
      </c>
    </row>
    <row r="264" spans="1:2" x14ac:dyDescent="0.25">
      <c r="A264" s="3" t="str">
        <f>([2]UKBuilding_List!A264)</f>
        <v>0345</v>
      </c>
      <c r="B264" s="4" t="str">
        <f>([2]UKBuilding_List!B264)</f>
        <v>Max Kade German House and Cultural Center</v>
      </c>
    </row>
    <row r="265" spans="1:2" x14ac:dyDescent="0.25">
      <c r="A265" s="3" t="str">
        <f>([2]UKBuilding_List!A265)</f>
        <v>0346</v>
      </c>
      <c r="B265" s="4" t="str">
        <f>([2]UKBuilding_List!B265)</f>
        <v>654 Maxwelton Ct</v>
      </c>
    </row>
    <row r="266" spans="1:2" x14ac:dyDescent="0.25">
      <c r="A266" s="3" t="str">
        <f>([2]UKBuilding_List!A266)</f>
        <v>0347</v>
      </c>
      <c r="B266" s="4" t="str">
        <f>([2]UKBuilding_List!B266)</f>
        <v>624 Maxwelton Ct</v>
      </c>
    </row>
    <row r="267" spans="1:2" x14ac:dyDescent="0.25">
      <c r="A267" s="3" t="str">
        <f>([2]UKBuilding_List!A267)</f>
        <v>0348</v>
      </c>
      <c r="B267" s="4" t="str">
        <f>([2]UKBuilding_List!B267)</f>
        <v>626 Maxwelton Ct</v>
      </c>
    </row>
    <row r="268" spans="1:2" x14ac:dyDescent="0.25">
      <c r="A268" s="3" t="str">
        <f>([2]UKBuilding_List!A268)</f>
        <v>0349</v>
      </c>
      <c r="B268" s="4" t="str">
        <f>([2]UKBuilding_List!B268)</f>
        <v>641 Maxwelton Ct</v>
      </c>
    </row>
    <row r="269" spans="1:2" x14ac:dyDescent="0.25">
      <c r="A269" s="3" t="str">
        <f>([2]UKBuilding_List!A269)</f>
        <v>0350</v>
      </c>
      <c r="B269" s="4" t="str">
        <f>([2]UKBuilding_List!B269)</f>
        <v>643 Maxwelton Ct</v>
      </c>
    </row>
    <row r="270" spans="1:2" x14ac:dyDescent="0.25">
      <c r="A270" s="3" t="str">
        <f>([2]UKBuilding_List!A270)</f>
        <v>0351</v>
      </c>
      <c r="B270" s="4" t="str">
        <f>([2]UKBuilding_List!B270)</f>
        <v>644 Maxwelton Ct</v>
      </c>
    </row>
    <row r="271" spans="1:2" x14ac:dyDescent="0.25">
      <c r="A271" s="3" t="str">
        <f>([2]UKBuilding_List!A271)</f>
        <v>0353</v>
      </c>
      <c r="B271" s="4" t="str">
        <f>([2]UKBuilding_List!B271)</f>
        <v>520 Oldham Ct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0387</v>
      </c>
      <c r="B280" s="4" t="str">
        <f>([2]UKBuilding_List!B280)</f>
        <v>175 Gazette Ave</v>
      </c>
    </row>
    <row r="281" spans="1:2" x14ac:dyDescent="0.25">
      <c r="A281" s="3" t="str">
        <f>([2]UKBuilding_List!A281)</f>
        <v>0390</v>
      </c>
      <c r="B281" s="4" t="str">
        <f>([2]UKBuilding_List!B281)</f>
        <v>Bus Shelter #1</v>
      </c>
    </row>
    <row r="282" spans="1:2" x14ac:dyDescent="0.25">
      <c r="A282" s="3" t="str">
        <f>([2]UKBuilding_List!A282)</f>
        <v>0391</v>
      </c>
      <c r="B282" s="4" t="str">
        <f>([2]UKBuilding_List!B282)</f>
        <v>Bus Shelter #2</v>
      </c>
    </row>
    <row r="283" spans="1:2" x14ac:dyDescent="0.25">
      <c r="A283" s="3" t="str">
        <f>([2]UKBuilding_List!A283)</f>
        <v>0392</v>
      </c>
      <c r="B283" s="4" t="str">
        <f>([2]UKBuilding_List!B283)</f>
        <v>Bus Shelter #3</v>
      </c>
    </row>
    <row r="284" spans="1:2" x14ac:dyDescent="0.25">
      <c r="A284" s="3" t="str">
        <f>([2]UKBuilding_List!A284)</f>
        <v>0393</v>
      </c>
      <c r="B284" s="4" t="str">
        <f>([2]UKBuilding_List!B284)</f>
        <v>Bus Shelter #7</v>
      </c>
    </row>
    <row r="285" spans="1:2" x14ac:dyDescent="0.25">
      <c r="A285" s="3" t="str">
        <f>([2]UKBuilding_List!A285)</f>
        <v>0394</v>
      </c>
      <c r="B285" s="4" t="str">
        <f>([2]UKBuilding_List!B285)</f>
        <v>Bus Shelter #6</v>
      </c>
    </row>
    <row r="286" spans="1:2" x14ac:dyDescent="0.25">
      <c r="A286" s="3" t="str">
        <f>([2]UKBuilding_List!A286)</f>
        <v>0397</v>
      </c>
      <c r="B286" s="4" t="str">
        <f>([2]UKBuilding_List!B286)</f>
        <v>Bus Shelter #9</v>
      </c>
    </row>
    <row r="287" spans="1:2" x14ac:dyDescent="0.25">
      <c r="A287" s="3" t="str">
        <f>([2]UKBuilding_List!A287)</f>
        <v>0398</v>
      </c>
      <c r="B287" s="4" t="str">
        <f>([2]UKBuilding_List!B287)</f>
        <v>Bus Shelter #10</v>
      </c>
    </row>
    <row r="288" spans="1:2" x14ac:dyDescent="0.25">
      <c r="A288" s="3" t="str">
        <f>([2]UKBuilding_List!A288)</f>
        <v>0399</v>
      </c>
      <c r="B288" s="4" t="str">
        <f>([2]UKBuilding_List!B288)</f>
        <v>Bus Shelter #11</v>
      </c>
    </row>
    <row r="289" spans="1:2" x14ac:dyDescent="0.25">
      <c r="A289" s="3" t="str">
        <f>([2]UKBuilding_List!A289)</f>
        <v>0400</v>
      </c>
      <c r="B289" s="4" t="str">
        <f>([2]UKBuilding_List!B289)</f>
        <v>Ellen H. Richards House</v>
      </c>
    </row>
    <row r="290" spans="1:2" x14ac:dyDescent="0.25">
      <c r="A290" s="3" t="str">
        <f>([2]UKBuilding_List!A290)</f>
        <v>0401</v>
      </c>
      <c r="B290" s="4" t="str">
        <f>([2]UKBuilding_List!B290)</f>
        <v>Weldon House</v>
      </c>
    </row>
    <row r="291" spans="1:2" x14ac:dyDescent="0.25">
      <c r="A291" s="3" t="str">
        <f>([2]UKBuilding_List!A291)</f>
        <v>0402</v>
      </c>
      <c r="B291" s="4" t="str">
        <f>([2]UKBuilding_List!B291)</f>
        <v>147 Washington Ave</v>
      </c>
    </row>
    <row r="292" spans="1:2" x14ac:dyDescent="0.25">
      <c r="A292" s="3" t="str">
        <f>([2]UKBuilding_List!A292)</f>
        <v>0412</v>
      </c>
      <c r="B292" s="4" t="str">
        <f>([2]UKBuilding_List!B292)</f>
        <v>403 Pennsylvania Ct</v>
      </c>
    </row>
    <row r="293" spans="1:2" x14ac:dyDescent="0.25">
      <c r="A293" s="3" t="str">
        <f>([2]UKBuilding_List!A293)</f>
        <v>0413</v>
      </c>
      <c r="B293" s="4" t="str">
        <f>([2]UKBuilding_List!B293)</f>
        <v>Softball/Soccer Locker Rooms</v>
      </c>
    </row>
    <row r="294" spans="1:2" x14ac:dyDescent="0.25">
      <c r="A294" s="3" t="str">
        <f>([2]UKBuilding_List!A294)</f>
        <v>0416</v>
      </c>
      <c r="B294" s="4" t="str">
        <f>([2]UKBuilding_List!B294)</f>
        <v>Bus Shelter #12</v>
      </c>
    </row>
    <row r="295" spans="1:2" x14ac:dyDescent="0.25">
      <c r="A295" s="3" t="str">
        <f>([2]UKBuilding_List!A295)</f>
        <v>0417</v>
      </c>
      <c r="B295" s="4" t="str">
        <f>([2]UKBuilding_List!B295)</f>
        <v>660 South Limestone</v>
      </c>
    </row>
    <row r="296" spans="1:2" x14ac:dyDescent="0.25">
      <c r="A296" s="3" t="str">
        <f>([2]UKBuilding_List!A296)</f>
        <v>0418</v>
      </c>
      <c r="B296" s="4" t="str">
        <f>([2]UKBuilding_List!B296)</f>
        <v>Bus Shelter #4</v>
      </c>
    </row>
    <row r="297" spans="1:2" x14ac:dyDescent="0.25">
      <c r="A297" s="3" t="str">
        <f>([2]UKBuilding_List!A297)</f>
        <v>0419</v>
      </c>
      <c r="B297" s="4" t="str">
        <f>([2]UKBuilding_List!B297)</f>
        <v>Bus Shelter #13</v>
      </c>
    </row>
    <row r="298" spans="1:2" x14ac:dyDescent="0.25">
      <c r="A298" s="3" t="str">
        <f>([2]UKBuilding_List!A298)</f>
        <v>0420</v>
      </c>
      <c r="B298" s="4" t="str">
        <f>([2]UKBuilding_List!B298)</f>
        <v>424 Euclid Avenue</v>
      </c>
    </row>
    <row r="299" spans="1:2" x14ac:dyDescent="0.25">
      <c r="A299" s="3" t="str">
        <f>([2]UKBuilding_List!A299)</f>
        <v>0428</v>
      </c>
      <c r="B299" s="4" t="str">
        <f>([2]UKBuilding_List!B299)</f>
        <v>457 Woodland Ave</v>
      </c>
    </row>
    <row r="300" spans="1:2" x14ac:dyDescent="0.25">
      <c r="A300" s="3" t="str">
        <f>([2]UKBuilding_List!A300)</f>
        <v>0432</v>
      </c>
      <c r="B300" s="4" t="str">
        <f>([2]UKBuilding_List!B300)</f>
        <v>Commonwealth House</v>
      </c>
    </row>
    <row r="301" spans="1:2" x14ac:dyDescent="0.25">
      <c r="A301" s="3" t="str">
        <f>([2]UKBuilding_List!A301)</f>
        <v>0433</v>
      </c>
      <c r="B301" s="4" t="str">
        <f>([2]UKBuilding_List!B301)</f>
        <v>William E and Casiana Schmidt Vocal Arts Center</v>
      </c>
    </row>
    <row r="302" spans="1:2" x14ac:dyDescent="0.25">
      <c r="A302" s="3" t="str">
        <f>([2]UKBuilding_List!A302)</f>
        <v>0442</v>
      </c>
      <c r="B302" s="4" t="str">
        <f>([2]UKBuilding_List!B302)</f>
        <v>Ligon House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Garage No 6</v>
      </c>
    </row>
    <row r="341" spans="1:2" x14ac:dyDescent="0.25">
      <c r="A341" s="3" t="str">
        <f>([2]UKBuilding_List!A341)</f>
        <v>0572</v>
      </c>
      <c r="B341" s="4" t="str">
        <f>([2]UKBuilding_List!B341)</f>
        <v>Parking Garage No 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Garage No 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0632</v>
      </c>
      <c r="B371" s="4" t="str">
        <f>([2]UKBuilding_List!B371)</f>
        <v>462-464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2012-09-26T12:56:36Z</cp:lastPrinted>
  <dcterms:created xsi:type="dcterms:W3CDTF">2011-05-03T21:43:50Z</dcterms:created>
  <dcterms:modified xsi:type="dcterms:W3CDTF">2012-09-27T14:06:23Z</dcterms:modified>
</cp:coreProperties>
</file>