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<sst xmlns="http://schemas.openxmlformats.org/spreadsheetml/2006/main" count="103" uniqueCount="79">
  <si>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</si>
  <si>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</si>
  <si>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</si>
  <si>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</si>
  <si>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</si>
  <si>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</si>
  <si>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</si>
  <si>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</si>
  <si>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</si>
  <si>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</si>
  <si>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</si>
  <si>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</si>
  <si>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</si>
  <si>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</si>
  <si>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</si>
  <si>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</si>
  <si>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</si>
  <si>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</si>
  <si>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</si>
  <si>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</si>
  <si>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</si>
  <si>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</si>
  <si>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</si>
  <si>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</si>
  <si>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</si>
  <si>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</si>
  <si>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</si>
  <si>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</si>
  <si>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</si>
  <si>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</si>
  <si>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</si>
  <si>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</si>
  <si>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</si>
  <si>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</si>
  <si>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</si>
  <si>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</si>
  <si>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</si>
  <si>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</si>
  <si>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</si>
  <si>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</si>
  <si>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</si>
  <si>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</si>
  <si>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</si>
  <si>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</si>
  <si>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</si>
  <si>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</si>
  <si>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</si>
  <si>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</si>
  <si>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</si>
  <si>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</si>
  <si>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</si>
  <si>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</si>
  <si>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</si>
  <si>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</si>
  <si>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</si>
  <si>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</si>
  <si>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</si>
  <si>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</si>
  <si>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</si>
  <si>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</si>
  <si>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</si>
  <si>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</si>
  <si>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</si>
  <si>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</si>
  <si>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</si>
  <si>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</si>
  <si>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</si>
  <si>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</si>
  <si>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</si>
  <si>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</si>
  <si>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</si>
  <si>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</si>
  <si>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</si>
  <si>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</si>
  <si>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JS</t>
  </si>
  <si>
    <t>0042</t>
  </si>
  <si>
    <t>243</t>
  </si>
  <si>
    <t>02</t>
  </si>
  <si>
    <t>removed door and window b/rooms.  Add solid wall in same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</si>
</sst>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/>
          <cell r="C43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I1" sqref="I1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75</v>
      </c>
      <c r="C1" s="70"/>
      <c r="F1" s="18" t="s">
        <v>10</v>
      </c>
      <c r="G1" s="54">
        <v>42250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Grehan Journalism Building</v>
      </c>
      <c r="C2" s="71"/>
      <c r="F2" s="24" t="s">
        <v>12</v>
      </c>
      <c r="G2" s="61" t="s">
        <v>59</v>
      </c>
      <c r="H2" s="17" t="s">
        <v>74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45.75" thickTop="1" x14ac:dyDescent="0.25">
      <c r="A6" s="33" t="s">
        <v>76</v>
      </c>
      <c r="B6" s="28" t="s">
        <v>77</v>
      </c>
      <c r="C6" s="11" t="s">
        <v>33</v>
      </c>
      <c r="D6" s="17" t="s">
        <v>6</v>
      </c>
      <c r="E6" s="37">
        <v>132</v>
      </c>
      <c r="F6" s="37">
        <v>132</v>
      </c>
      <c r="G6" s="34" t="s">
        <v>55</v>
      </c>
      <c r="H6" s="17" t="s">
        <v>56</v>
      </c>
      <c r="I6" s="11" t="s">
        <v>78</v>
      </c>
      <c r="J6" s="10">
        <f>IF(G6="No Change","N/A",IF(G6="New Tag Required",Lookup!F:F,IF(G6="Remove Old Tag",Lookup!F:F,IF(G6="N/A","N/A",""))))</f>
        <v>0</v>
      </c>
      <c r="K6" s="35"/>
      <c r="L6" s="10"/>
      <c r="M6" s="10">
        <f>IF(H6="No Change","N/A",IF(H6="New Tag Required",Lookup!F:F,IF(H6="Remove Old Sign",Lookup!F:F,IF(H6="N/A","N/A",""))))</f>
        <v>0</v>
      </c>
      <c r="N6" s="35"/>
      <c r="O6" s="10"/>
    </row>
    <row r="7" spans="1:16" ht="45" x14ac:dyDescent="0.25">
      <c r="A7" s="38">
        <v>244</v>
      </c>
      <c r="B7" s="28" t="s">
        <v>77</v>
      </c>
      <c r="C7" s="11" t="s">
        <v>22</v>
      </c>
      <c r="D7" s="17" t="s">
        <v>5</v>
      </c>
      <c r="E7" s="34">
        <v>139</v>
      </c>
      <c r="F7" s="34">
        <v>138</v>
      </c>
      <c r="G7" s="34" t="s">
        <v>55</v>
      </c>
      <c r="H7" s="17" t="s">
        <v>56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>
        <f>IF(H7="No Change","N/A",IF(H7="New Tag Required",Lookup!F:F,IF(H7="Remove Old Sign",Lookup!F:F,IF(H7="N/A","N/A",""))))</f>
        <v>0</v>
      </c>
      <c r="N7" s="35"/>
      <c r="O7" s="10"/>
    </row>
    <row r="8" spans="1:16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8" priority="126" operator="containsText" text="New Tag Required">
      <formula>NOT(ISERROR(SEARCH("New Tag Required",G7)))</formula>
    </cfRule>
  </conditionalFormatting>
  <conditionalFormatting sqref="D7:D87">
    <cfRule type="containsText" dxfId="47" priority="125" operator="containsText" text="Yes">
      <formula>NOT(ISERROR(SEARCH("Yes",D7)))</formula>
    </cfRule>
  </conditionalFormatting>
  <conditionalFormatting sqref="H27:H87 H188:H409 H7:H20">
    <cfRule type="containsText" dxfId="46" priority="113" operator="containsText" text="New Sign Required">
      <formula>NOT(ISERROR(SEARCH("New Sign Required",H7)))</formula>
    </cfRule>
  </conditionalFormatting>
  <conditionalFormatting sqref="G27:G87 G7:H20">
    <cfRule type="containsText" dxfId="45" priority="112" operator="containsText" text="Action Required">
      <formula>NOT(ISERROR(SEARCH("Action Required",G7)))</formula>
    </cfRule>
  </conditionalFormatting>
  <conditionalFormatting sqref="H27:H87">
    <cfRule type="containsText" dxfId="44" priority="111" operator="containsText" text="Action Required">
      <formula>NOT(ISERROR(SEARCH("Action Required",H27)))</formula>
    </cfRule>
  </conditionalFormatting>
  <conditionalFormatting sqref="G23:G26">
    <cfRule type="containsText" dxfId="43" priority="53" operator="containsText" text="New Tag Required">
      <formula>NOT(ISERROR(SEARCH("New Tag Required",G23)))</formula>
    </cfRule>
  </conditionalFormatting>
  <conditionalFormatting sqref="H23:H26">
    <cfRule type="containsText" dxfId="42" priority="51" operator="containsText" text="New Sign Required">
      <formula>NOT(ISERROR(SEARCH("New Sign Required",H23)))</formula>
    </cfRule>
  </conditionalFormatting>
  <conditionalFormatting sqref="G23:G26">
    <cfRule type="containsText" dxfId="41" priority="50" operator="containsText" text="Action Required">
      <formula>NOT(ISERROR(SEARCH("Action Required",G23)))</formula>
    </cfRule>
  </conditionalFormatting>
  <conditionalFormatting sqref="H23:H26">
    <cfRule type="containsText" dxfId="40" priority="49" operator="containsText" text="Action Required">
      <formula>NOT(ISERROR(SEARCH("Action Required",H23)))</formula>
    </cfRule>
  </conditionalFormatting>
  <conditionalFormatting sqref="D88:D187">
    <cfRule type="containsText" dxfId="39" priority="45" operator="containsText" text="Yes">
      <formula>NOT(ISERROR(SEARCH("Yes",D88)))</formula>
    </cfRule>
  </conditionalFormatting>
  <conditionalFormatting sqref="H88:H187">
    <cfRule type="containsText" dxfId="38" priority="44" operator="containsText" text="New Sign Required">
      <formula>NOT(ISERROR(SEARCH("New Sign Required",H88)))</formula>
    </cfRule>
  </conditionalFormatting>
  <conditionalFormatting sqref="G88:G187">
    <cfRule type="containsText" dxfId="37" priority="43" operator="containsText" text="Action Required">
      <formula>NOT(ISERROR(SEARCH("Action Required",G88)))</formula>
    </cfRule>
  </conditionalFormatting>
  <conditionalFormatting sqref="H88:H187">
    <cfRule type="containsText" dxfId="36" priority="42" operator="containsText" text="Action Required">
      <formula>NOT(ISERROR(SEARCH("Action Required",H88)))</formula>
    </cfRule>
  </conditionalFormatting>
  <conditionalFormatting sqref="D6">
    <cfRule type="containsText" dxfId="35" priority="39" operator="containsText" text="Yes">
      <formula>NOT(ISERROR(SEARCH("Yes",D6)))</formula>
    </cfRule>
  </conditionalFormatting>
  <conditionalFormatting sqref="J2:N2">
    <cfRule type="cellIs" dxfId="34" priority="19" operator="notEqual">
      <formula>0</formula>
    </cfRule>
  </conditionalFormatting>
  <conditionalFormatting sqref="J6:J19">
    <cfRule type="cellIs" dxfId="33" priority="18" operator="equal">
      <formula>0</formula>
    </cfRule>
  </conditionalFormatting>
  <conditionalFormatting sqref="M6:M19">
    <cfRule type="cellIs" dxfId="32" priority="17" operator="equal">
      <formula>0</formula>
    </cfRule>
  </conditionalFormatting>
  <conditionalFormatting sqref="J6:J19 M6:M19">
    <cfRule type="cellIs" dxfId="31" priority="14" operator="equal">
      <formula>"In Progress"</formula>
    </cfRule>
    <cfRule type="cellIs" dxfId="30" priority="15" operator="equal">
      <formula>"Log Issues"</formula>
    </cfRule>
    <cfRule type="cellIs" dxfId="29" priority="16" operator="equal">
      <formula>"N/A"</formula>
    </cfRule>
  </conditionalFormatting>
  <conditionalFormatting sqref="K6:L11">
    <cfRule type="expression" dxfId="28" priority="13">
      <formula>$J6="Log Issues"</formula>
    </cfRule>
  </conditionalFormatting>
  <conditionalFormatting sqref="N6:N11">
    <cfRule type="expression" dxfId="27" priority="12">
      <formula>$M6="Log Issues"</formula>
    </cfRule>
  </conditionalFormatting>
  <conditionalFormatting sqref="G6:G7">
    <cfRule type="containsText" dxfId="26" priority="11" operator="containsText" text="New Tag Required">
      <formula>NOT(ISERROR(SEARCH("New Tag Required",G6)))</formula>
    </cfRule>
  </conditionalFormatting>
  <conditionalFormatting sqref="H6:H7">
    <cfRule type="containsText" dxfId="25" priority="10" operator="containsText" text="New Sign Required">
      <formula>NOT(ISERROR(SEARCH("New Sign Required",H6)))</formula>
    </cfRule>
  </conditionalFormatting>
  <conditionalFormatting sqref="G6:G7">
    <cfRule type="containsText" dxfId="24" priority="9" operator="containsText" text="Action Required">
      <formula>NOT(ISERROR(SEARCH("Action Required",G6)))</formula>
    </cfRule>
  </conditionalFormatting>
  <conditionalFormatting sqref="H6:H7">
    <cfRule type="containsText" dxfId="23" priority="8" operator="containsText" text="Action Required">
      <formula>NOT(ISERROR(SEARCH("Action Required",H6)))</formula>
    </cfRule>
  </conditionalFormatting>
  <conditionalFormatting sqref="H1:H1048576">
    <cfRule type="containsText" dxfId="22" priority="6" operator="containsText" text="Remove Old Sign">
      <formula>NOT(ISERROR(SEARCH("Remove Old Sign",H1)))</formula>
    </cfRule>
    <cfRule type="containsText" dxfId="21" priority="7" operator="containsText" text="Move Sign to New Location">
      <formula>NOT(ISERROR(SEARCH("Move Sign to New Location",H1)))</formula>
    </cfRule>
  </conditionalFormatting>
  <conditionalFormatting sqref="G3:G1048576">
    <cfRule type="containsText" dxfId="20" priority="5" operator="containsText" text="Remove Old Tag">
      <formula>NOT(ISERROR(SEARCH("Remove Old Tag",G3)))</formula>
    </cfRule>
  </conditionalFormatting>
  <conditionalFormatting sqref="G1:G2">
    <cfRule type="containsText" dxfId="19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0042</v>
      </c>
      <c r="C1" s="53"/>
      <c r="D1" s="18" t="s">
        <v>10</v>
      </c>
      <c r="E1" s="54">
        <f>'KD Changes'!G1</f>
        <v>42250</v>
      </c>
    </row>
    <row r="2" spans="1:10" x14ac:dyDescent="0.25">
      <c r="A2" s="57" t="s">
        <v>8</v>
      </c>
      <c r="B2" s="58" t="str">
        <f>VLOOKUP(B1,[1]BuildingList!A:B,2,FALSE)</f>
        <v>Grehan Journalism Building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8" priority="16" operator="containsText" text="New Tag Required">
      <formula>NOT(ISERROR(SEARCH("New Tag Required",G39)))</formula>
    </cfRule>
  </conditionalFormatting>
  <conditionalFormatting sqref="D49:D98">
    <cfRule type="containsText" dxfId="17" priority="15" operator="containsText" text="Yes">
      <formula>NOT(ISERROR(SEARCH("Yes",D49)))</formula>
    </cfRule>
  </conditionalFormatting>
  <conditionalFormatting sqref="H39:H98 H199:H420">
    <cfRule type="containsText" dxfId="16" priority="14" operator="containsText" text="New Sign Required">
      <formula>NOT(ISERROR(SEARCH("New Sign Required",H39)))</formula>
    </cfRule>
  </conditionalFormatting>
  <conditionalFormatting sqref="G39:G98">
    <cfRule type="containsText" dxfId="15" priority="13" operator="containsText" text="Action Required">
      <formula>NOT(ISERROR(SEARCH("Action Required",G39)))</formula>
    </cfRule>
  </conditionalFormatting>
  <conditionalFormatting sqref="H39:H98">
    <cfRule type="containsText" dxfId="14" priority="12" operator="containsText" text="Action Required">
      <formula>NOT(ISERROR(SEARCH("Action Required",H39)))</formula>
    </cfRule>
  </conditionalFormatting>
  <conditionalFormatting sqref="D99:D198">
    <cfRule type="containsText" dxfId="13" priority="7" operator="containsText" text="Yes">
      <formula>NOT(ISERROR(SEARCH("Yes",D99)))</formula>
    </cfRule>
  </conditionalFormatting>
  <conditionalFormatting sqref="H99:H198">
    <cfRule type="containsText" dxfId="12" priority="6" operator="containsText" text="New Sign Required">
      <formula>NOT(ISERROR(SEARCH("New Sign Required",H99)))</formula>
    </cfRule>
  </conditionalFormatting>
  <conditionalFormatting sqref="G99:G198">
    <cfRule type="containsText" dxfId="11" priority="5" operator="containsText" text="Action Required">
      <formula>NOT(ISERROR(SEARCH("Action Required",G99)))</formula>
    </cfRule>
  </conditionalFormatting>
  <conditionalFormatting sqref="H99:H198">
    <cfRule type="containsText" dxfId="10" priority="4" operator="containsText" text="Action Required">
      <formula>NOT(ISERROR(SEARCH("Action Required",H99)))</formula>
    </cfRule>
  </conditionalFormatting>
  <conditionalFormatting sqref="H1:H4 H39:H1048576 G5:G38">
    <cfRule type="containsText" dxfId="9" priority="2" operator="containsText" text="Remove Old Sign">
      <formula>NOT(ISERROR(SEARCH("Remove Old Sign",G1)))</formula>
    </cfRule>
    <cfRule type="containsText" dxfId="8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7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25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25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25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25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25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25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25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25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25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25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25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25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25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25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25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25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25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25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25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25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25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25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25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25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25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25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25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25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25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25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25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25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25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25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25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25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25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25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25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25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25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25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25">
      <c r="A230" s="2" t="str">
        <f>([3]UKBuilding_List!A230)</f>
        <v>0286</v>
      </c>
      <c r="B230" s="3" t="str">
        <f>([3]UKBuilding_List!C230)</f>
        <v>ASTeCC</v>
      </c>
    </row>
    <row r="231" spans="1:2" x14ac:dyDescent="0.25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25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25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25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25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25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25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25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25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25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25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25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25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25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25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25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25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25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25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25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25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25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25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25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25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25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25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25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25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25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25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25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25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25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25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25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25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25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25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25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25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25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25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25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25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25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25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25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25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25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25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25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25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25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25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25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25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25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25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25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25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25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25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25">
      <c r="A294" s="2" t="str">
        <f>([3]UKBuilding_List!A294)</f>
        <v>0442</v>
      </c>
      <c r="B294" s="3" t="str">
        <f>([3]UKBuilding_List!C294)</f>
        <v>Ligon House</v>
      </c>
    </row>
    <row r="295" spans="1:2" x14ac:dyDescent="0.25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25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25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25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25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25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25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25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25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25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25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25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25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25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25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25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25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25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25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25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25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25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25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25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25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25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25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25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25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25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25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25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25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25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25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25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25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25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25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25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25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25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25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25">
      <c r="A338" s="2" t="str">
        <f>([3]UKBuilding_List!A338)</f>
        <v>0602</v>
      </c>
      <c r="B338" s="3" t="str">
        <f>([3]UKBuilding_List!C338)</f>
        <v>Pavilion A</v>
      </c>
    </row>
    <row r="339" spans="1:2" x14ac:dyDescent="0.25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25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25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25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25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25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25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25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25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25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25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25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25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25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25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25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25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25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25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25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25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25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25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25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25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25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25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25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25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25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25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25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25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25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25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25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25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25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25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25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25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25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25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25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25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25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25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25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25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25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25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25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25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25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25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25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25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25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25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25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25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25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>
        <f>([3]UKBuilding_List!A430)</f>
        <v>0</v>
      </c>
      <c r="B430" s="3">
        <f>([3]UKBuilding_List!C430)</f>
        <v>0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2015-09-03T19:34:02Z</dcterms:modified>
</cp:coreProperties>
</file>