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750" windowWidth="19230" windowHeight="1270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M7" i="1"/>
  <c r="M8" i="1"/>
  <c r="M14" i="1"/>
  <c r="M15" i="1"/>
  <c r="M16" i="1"/>
  <c r="M17" i="1"/>
  <c r="J7" i="1"/>
  <c r="J8" i="1"/>
  <c r="J14" i="1"/>
  <c r="J15" i="1"/>
  <c r="J16" i="1"/>
  <c r="J17" i="1"/>
  <c r="M6" i="1"/>
  <c r="J6" i="1"/>
  <c r="M20" i="1"/>
  <c r="J20" i="1"/>
  <c r="J2" i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  <c r="K2" i="1" l="1"/>
</calcChain>
</file>

<file path=xl/sharedStrings.xml><?xml version="1.0" encoding="utf-8"?>
<sst xmlns="http://schemas.openxmlformats.org/spreadsheetml/2006/main" count="139" uniqueCount="101">
  <si>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</si>
  <si>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</si>
  <si>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</si>
  <si>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</si>
  <si>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</si>
  <si>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</si>
  <si>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</si>
  <si>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</si>
  <si>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</si>
  <si>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</si>
  <si>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</si>
  <si>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</si>
  <si>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</si>
  <si>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</si>
  <si>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</si>
  <si>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</si>
  <si>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</si>
  <si>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</si>
  <si>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</si>
  <si>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</si>
  <si>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</si>
  <si>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</si>
  <si>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</si>
  <si>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</si>
  <si>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</si>
  <si>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</si>
  <si>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</si>
  <si>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</si>
  <si>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</si>
  <si>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</si>
  <si>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</si>
  <si>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</si>
  <si>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</si>
  <si>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</si>
  <si>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</si>
  <si>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</si>
  <si>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</si>
  <si>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</si>
  <si>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</si>
  <si>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</si>
  <si>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</si>
  <si>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</si>
  <si>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</si>
  <si>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</si>
  <si>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</si>
  <si>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</si>
  <si>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</si>
  <si>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</si>
  <si>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</si>
  <si>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</si>
  <si>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</si>
  <si>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</si>
  <si>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</si>
  <si>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</si>
  <si>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</si>
  <si>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</si>
  <si>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</si>
  <si>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</si>
  <si>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</si>
  <si>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</si>
  <si>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</si>
  <si>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</si>
  <si>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</si>
  <si>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</si>
  <si>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</si>
  <si>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</si>
  <si>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</si>
  <si>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</si>
  <si>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</si>
  <si>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</si>
  <si>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</si>
  <si>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</si>
  <si>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</si>
  <si>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</si>
  <si>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</si>
  <si>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</si>
  <si>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</si>
  <si>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</si>
  <si>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</si>
  <si>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</si>
  <si>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</si>
  <si>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0042</t>
  </si>
  <si>
    <t>1B01</t>
  </si>
  <si>
    <t>1B02</t>
  </si>
  <si>
    <t>1B03</t>
  </si>
  <si>
    <t>1B</t>
  </si>
  <si>
    <t>Note: Basment &amp; Sub-Basement Split Into Separate Floor Plans In Key Drawing</t>
  </si>
  <si>
    <t>Room Label Change: 2B02 Changed To 1B02</t>
  </si>
  <si>
    <t>Room Label Change: 2B03 Changed To 1B03</t>
  </si>
  <si>
    <t>EL0100A</t>
  </si>
  <si>
    <t>EL0200A</t>
  </si>
  <si>
    <t>00</t>
  </si>
  <si>
    <t>01</t>
  </si>
  <si>
    <t>02</t>
  </si>
  <si>
    <t>Room Label Change: 2B01 Changed To 1B01</t>
  </si>
  <si>
    <t>Room Label Change: ST0001A Changed to ST0000A</t>
  </si>
  <si>
    <t>ST0000A</t>
  </si>
  <si>
    <t>EL0000A</t>
  </si>
  <si>
    <t>Room Label Change: EL0001A Changed To EL0000A, Sq. Ftg. Has Increased</t>
  </si>
  <si>
    <t>ST0000B</t>
  </si>
  <si>
    <t>Room Label Change: ST0001B Changed to ST0000B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</si>
</sst>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Haggin Field Honors Dorm #1</v>
          </cell>
        </row>
        <row r="77">
          <cell r="A77" t="str">
            <v>0080</v>
          </cell>
          <cell r="B77" t="str">
            <v>Haggin Field Honors Dorm #2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0141</v>
          </cell>
          <cell r="B125" t="str">
            <v>New Farmhouse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ASTeCC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57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43.4257812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5" t="s">
        <v>81</v>
      </c>
      <c r="C1" s="55"/>
      <c r="F1" s="8" t="s">
        <v>10</v>
      </c>
      <c r="G1" s="13">
        <v>41226</v>
      </c>
      <c r="I1" s="12"/>
      <c r="J1" s="36" t="s">
        <v>66</v>
      </c>
      <c r="K1" s="36" t="s">
        <v>67</v>
      </c>
      <c r="L1" s="37"/>
      <c r="M1" s="37"/>
      <c r="N1" s="37"/>
      <c r="O1" s="38" t="s">
        <v>68</v>
      </c>
      <c r="P1" s="50" t="s">
        <v>80</v>
      </c>
    </row>
    <row r="2" spans="1:16" ht="16.5" thickBot="1" x14ac:dyDescent="0.3">
      <c r="A2" s="10" t="s">
        <v>8</v>
      </c>
      <c r="B2" s="56" t="str">
        <f>VLOOKUP(B1,BuildingList!A:B,2,FALSE)</f>
        <v>Grehan Journalism Building</v>
      </c>
      <c r="C2" s="56"/>
      <c r="F2" s="7" t="s">
        <v>12</v>
      </c>
      <c r="G2" s="14" t="s">
        <v>15</v>
      </c>
      <c r="J2" s="39">
        <f>G20-J20</f>
        <v>5</v>
      </c>
      <c r="K2" s="39">
        <f>H20-M20</f>
        <v>0</v>
      </c>
      <c r="L2" s="40"/>
      <c r="M2" s="40"/>
      <c r="N2" s="40"/>
      <c r="O2" s="41"/>
      <c r="P2" s="51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35" t="s">
        <v>82</v>
      </c>
      <c r="B6" s="54" t="s">
        <v>85</v>
      </c>
      <c r="C6" s="12" t="s">
        <v>94</v>
      </c>
      <c r="D6" s="2" t="s">
        <v>6</v>
      </c>
      <c r="E6" s="18">
        <v>607</v>
      </c>
      <c r="F6" s="18">
        <v>607</v>
      </c>
      <c r="G6" s="18" t="s">
        <v>3</v>
      </c>
      <c r="H6" s="2" t="s">
        <v>2</v>
      </c>
      <c r="J6" s="42">
        <f>IF(G6="No Change","N/A",IF(G6="New Tag Required",Lookup!F:F,IF(G6="N/A","N/A","")))</f>
        <v>0</v>
      </c>
      <c r="K6" s="43"/>
      <c r="L6" s="42"/>
      <c r="M6" s="42" t="str">
        <f>IF(H6="No Change","N/A",IF(H6="New Tag Required",Lookup!F:F,IF(H6="N/A","N/A","")))</f>
        <v>N/A</v>
      </c>
      <c r="N6" s="43"/>
      <c r="O6" s="42"/>
    </row>
    <row r="7" spans="1:16" x14ac:dyDescent="0.25">
      <c r="A7" s="35" t="s">
        <v>83</v>
      </c>
      <c r="B7" s="54" t="s">
        <v>85</v>
      </c>
      <c r="C7" s="12" t="s">
        <v>87</v>
      </c>
      <c r="D7" s="2" t="s">
        <v>6</v>
      </c>
      <c r="E7" s="18">
        <v>72</v>
      </c>
      <c r="F7" s="18">
        <v>72</v>
      </c>
      <c r="G7" s="18" t="s">
        <v>3</v>
      </c>
      <c r="H7" s="2" t="s">
        <v>2</v>
      </c>
      <c r="J7" s="42">
        <f>IF(G7="No Change","N/A",IF(G7="New Tag Required",Lookup!F:F,IF(G7="N/A","N/A","")))</f>
        <v>0</v>
      </c>
      <c r="K7" s="43"/>
      <c r="L7" s="42"/>
      <c r="M7" s="42" t="str">
        <f>IF(H7="No Change","N/A",IF(H7="New Tag Required",Lookup!F:F,IF(H7="N/A","N/A","")))</f>
        <v>N/A</v>
      </c>
      <c r="N7" s="43"/>
      <c r="O7" s="42"/>
    </row>
    <row r="8" spans="1:16" ht="15" customHeight="1" x14ac:dyDescent="0.25">
      <c r="A8" s="32" t="s">
        <v>84</v>
      </c>
      <c r="B8" s="54" t="s">
        <v>85</v>
      </c>
      <c r="C8" s="12" t="s">
        <v>88</v>
      </c>
      <c r="D8" s="2" t="s">
        <v>6</v>
      </c>
      <c r="E8" s="18">
        <v>688</v>
      </c>
      <c r="F8" s="18">
        <v>688</v>
      </c>
      <c r="G8" s="18" t="s">
        <v>3</v>
      </c>
      <c r="H8" s="2" t="s">
        <v>2</v>
      </c>
      <c r="J8" s="42">
        <f>IF(G8="No Change","N/A",IF(G8="New Tag Required",Lookup!F:F,IF(G8="N/A","N/A","")))</f>
        <v>0</v>
      </c>
      <c r="K8" s="43"/>
      <c r="L8" s="42"/>
      <c r="M8" s="42" t="str">
        <f>IF(H8="No Change","N/A",IF(H8="New Tag Required",Lookup!F:F,IF(H8="N/A","N/A","")))</f>
        <v>N/A</v>
      </c>
      <c r="N8" s="43"/>
      <c r="O8" s="42"/>
    </row>
    <row r="9" spans="1:16" s="2" customFormat="1" ht="31.5" customHeight="1" x14ac:dyDescent="0.25">
      <c r="A9" s="32" t="s">
        <v>96</v>
      </c>
      <c r="B9" s="54" t="s">
        <v>91</v>
      </c>
      <c r="C9" s="12" t="s">
        <v>95</v>
      </c>
      <c r="D9" s="2" t="s">
        <v>6</v>
      </c>
      <c r="E9" s="52">
        <v>54</v>
      </c>
      <c r="F9" s="52">
        <v>54</v>
      </c>
      <c r="G9" s="18" t="s">
        <v>3</v>
      </c>
      <c r="H9" s="2" t="s">
        <v>2</v>
      </c>
      <c r="I9" s="12"/>
      <c r="J9" s="42"/>
      <c r="K9" s="43"/>
      <c r="L9" s="42"/>
      <c r="M9" s="42"/>
      <c r="N9" s="43"/>
      <c r="O9" s="42"/>
    </row>
    <row r="10" spans="1:16" s="2" customFormat="1" ht="31.5" customHeight="1" x14ac:dyDescent="0.25">
      <c r="A10" s="32" t="s">
        <v>99</v>
      </c>
      <c r="B10" s="54" t="s">
        <v>91</v>
      </c>
      <c r="C10" s="12" t="s">
        <v>100</v>
      </c>
      <c r="D10" s="2" t="s">
        <v>6</v>
      </c>
      <c r="E10" s="52">
        <v>54</v>
      </c>
      <c r="F10" s="52">
        <v>54</v>
      </c>
      <c r="G10" s="18" t="s">
        <v>3</v>
      </c>
      <c r="H10" s="2" t="s">
        <v>2</v>
      </c>
      <c r="I10" s="12"/>
      <c r="J10" s="42"/>
      <c r="K10" s="43"/>
      <c r="L10" s="42"/>
      <c r="M10" s="42"/>
      <c r="N10" s="43"/>
      <c r="O10" s="42"/>
    </row>
    <row r="11" spans="1:16" s="2" customFormat="1" ht="31.5" customHeight="1" x14ac:dyDescent="0.25">
      <c r="A11" s="32" t="s">
        <v>97</v>
      </c>
      <c r="B11" s="54" t="s">
        <v>91</v>
      </c>
      <c r="C11" s="12" t="s">
        <v>98</v>
      </c>
      <c r="D11" s="2" t="s">
        <v>5</v>
      </c>
      <c r="E11" s="52">
        <v>37</v>
      </c>
      <c r="F11" s="52">
        <v>71</v>
      </c>
      <c r="G11" s="18" t="s">
        <v>2</v>
      </c>
      <c r="H11" s="2" t="s">
        <v>2</v>
      </c>
      <c r="I11" s="12"/>
      <c r="J11" s="42"/>
      <c r="K11" s="43"/>
      <c r="L11" s="42"/>
      <c r="M11" s="42"/>
      <c r="N11" s="43"/>
      <c r="O11" s="42"/>
    </row>
    <row r="12" spans="1:16" s="2" customFormat="1" ht="15" customHeight="1" x14ac:dyDescent="0.25">
      <c r="A12" s="32" t="s">
        <v>89</v>
      </c>
      <c r="B12" s="54" t="s">
        <v>92</v>
      </c>
      <c r="C12" s="12" t="s">
        <v>30</v>
      </c>
      <c r="D12" s="2" t="s">
        <v>5</v>
      </c>
      <c r="E12" s="52">
        <v>37</v>
      </c>
      <c r="F12" s="52">
        <v>71</v>
      </c>
      <c r="G12" s="18" t="s">
        <v>2</v>
      </c>
      <c r="H12" s="2" t="s">
        <v>2</v>
      </c>
      <c r="I12" s="12"/>
      <c r="J12" s="42"/>
      <c r="K12" s="43"/>
      <c r="L12" s="42"/>
      <c r="M12" s="42"/>
      <c r="N12" s="43"/>
      <c r="O12" s="42"/>
    </row>
    <row r="13" spans="1:16" s="2" customFormat="1" ht="15" customHeight="1" x14ac:dyDescent="0.25">
      <c r="A13" s="32" t="s">
        <v>90</v>
      </c>
      <c r="B13" s="54" t="s">
        <v>93</v>
      </c>
      <c r="C13" s="12" t="s">
        <v>30</v>
      </c>
      <c r="D13" s="2" t="s">
        <v>5</v>
      </c>
      <c r="E13" s="52">
        <v>37</v>
      </c>
      <c r="F13" s="52">
        <v>74</v>
      </c>
      <c r="G13" s="18" t="s">
        <v>2</v>
      </c>
      <c r="H13" s="2" t="s">
        <v>2</v>
      </c>
      <c r="I13" s="12"/>
      <c r="J13" s="42"/>
      <c r="K13" s="43"/>
      <c r="L13" s="42"/>
      <c r="M13" s="42"/>
      <c r="N13" s="43"/>
      <c r="O13" s="42"/>
    </row>
    <row r="14" spans="1:16" x14ac:dyDescent="0.25">
      <c r="A14" s="35"/>
      <c r="C14" s="12"/>
      <c r="D14" s="2"/>
      <c r="E14" s="52"/>
      <c r="F14" s="52"/>
      <c r="G14" s="18"/>
      <c r="H14" s="2"/>
      <c r="J14" s="42" t="str">
        <f>IF(G14="No Change","N/A",IF(G14="New Tag Required",Lookup!F:F,IF(G14="N/A","N/A","")))</f>
        <v/>
      </c>
      <c r="K14" s="43"/>
      <c r="L14" s="42"/>
      <c r="M14" s="42" t="str">
        <f>IF(H14="No Change","N/A",IF(H14="New Tag Required",Lookup!F:F,IF(H14="N/A","N/A","")))</f>
        <v/>
      </c>
      <c r="N14" s="43"/>
      <c r="O14" s="42"/>
    </row>
    <row r="15" spans="1:16" ht="30" x14ac:dyDescent="0.25">
      <c r="A15" s="23"/>
      <c r="C15" s="53" t="s">
        <v>86</v>
      </c>
      <c r="D15" s="2"/>
      <c r="E15" s="18"/>
      <c r="F15" s="18"/>
      <c r="G15" s="18"/>
      <c r="H15" s="2"/>
      <c r="J15" s="42" t="str">
        <f>IF(G15="No Change","N/A",IF(G15="New Tag Required",Lookup!F:F,IF(G15="N/A","N/A","")))</f>
        <v/>
      </c>
      <c r="K15" s="43"/>
      <c r="L15" s="42"/>
      <c r="M15" s="42" t="str">
        <f>IF(H15="No Change","N/A",IF(H15="New Tag Required",Lookup!F:F,IF(H15="N/A","N/A","")))</f>
        <v/>
      </c>
      <c r="N15" s="43"/>
      <c r="O15" s="42"/>
    </row>
    <row r="16" spans="1:16" x14ac:dyDescent="0.25">
      <c r="A16" s="23"/>
      <c r="D16" s="2"/>
      <c r="E16" s="18"/>
      <c r="F16" s="18"/>
      <c r="G16" s="18"/>
      <c r="H16" s="2"/>
      <c r="J16" s="42" t="str">
        <f>IF(G16="No Change","N/A",IF(G16="New Tag Required",Lookup!F:F,IF(G16="N/A","N/A","")))</f>
        <v/>
      </c>
      <c r="K16" s="43"/>
      <c r="L16" s="42"/>
      <c r="M16" s="42" t="str">
        <f>IF(H16="No Change","N/A",IF(H16="New Tag Required",Lookup!F:F,IF(H16="N/A","N/A","")))</f>
        <v/>
      </c>
      <c r="N16" s="43"/>
      <c r="O16" s="42"/>
    </row>
    <row r="17" spans="1:15" x14ac:dyDescent="0.25">
      <c r="A17" s="23"/>
      <c r="C17" s="12"/>
      <c r="D17" s="2"/>
      <c r="E17" s="18"/>
      <c r="F17" s="18"/>
      <c r="G17" s="18"/>
      <c r="H17" s="2"/>
      <c r="J17" s="42" t="str">
        <f>IF(G17="No Change","N/A",IF(G17="New Tag Required",Lookup!F:F,IF(G17="N/A","N/A","")))</f>
        <v/>
      </c>
      <c r="K17" s="43"/>
      <c r="L17" s="42"/>
      <c r="M17" s="42" t="str">
        <f>IF(H17="No Change","N/A",IF(H17="New Tag Required",Lookup!F:F,IF(H17="N/A","N/A","")))</f>
        <v/>
      </c>
      <c r="N17" s="43"/>
      <c r="O17" s="42"/>
    </row>
    <row r="18" spans="1:15" ht="15.75" thickBot="1" x14ac:dyDescent="0.3">
      <c r="A18" s="26"/>
      <c r="C18" s="12"/>
      <c r="D18" s="2"/>
      <c r="E18" s="18"/>
      <c r="F18" s="18"/>
      <c r="G18" s="18"/>
      <c r="H18" s="2"/>
      <c r="J18" s="2"/>
      <c r="K18" s="19"/>
      <c r="L18" s="2"/>
      <c r="M18" s="2"/>
      <c r="N18" s="19"/>
      <c r="O18" s="2"/>
    </row>
    <row r="19" spans="1:15" ht="45" x14ac:dyDescent="0.25">
      <c r="A19" s="26"/>
      <c r="C19" s="12"/>
      <c r="D19" s="2"/>
      <c r="E19" s="18"/>
      <c r="F19" s="18"/>
      <c r="G19" s="46" t="s">
        <v>78</v>
      </c>
      <c r="H19" s="47" t="s">
        <v>79</v>
      </c>
      <c r="J19" s="44" t="s">
        <v>73</v>
      </c>
      <c r="K19" s="42"/>
      <c r="L19" s="42"/>
      <c r="M19" s="44" t="s">
        <v>74</v>
      </c>
      <c r="N19" s="2"/>
      <c r="O19" s="2"/>
    </row>
    <row r="20" spans="1:15" ht="15.75" thickBot="1" x14ac:dyDescent="0.3">
      <c r="A20" s="26"/>
      <c r="C20" s="12"/>
      <c r="D20" s="2"/>
      <c r="E20" s="18"/>
      <c r="F20" s="18"/>
      <c r="G20" s="48">
        <f>COUNTIF(G6:G19,"New Tag Required")</f>
        <v>5</v>
      </c>
      <c r="H20" s="49">
        <f>COUNTIF(H6:H19,"New Sign Required")</f>
        <v>0</v>
      </c>
      <c r="J20" s="45">
        <f>COUNTIF(J6:J19,"Installed")</f>
        <v>0</v>
      </c>
      <c r="K20" s="42"/>
      <c r="L20" s="42"/>
      <c r="M20" s="45">
        <f>COUNTIF(M6:M19,"Installed")</f>
        <v>0</v>
      </c>
      <c r="N20" s="2"/>
      <c r="O20" s="2"/>
    </row>
    <row r="21" spans="1:15" x14ac:dyDescent="0.25">
      <c r="A21" s="26"/>
      <c r="C21" s="12"/>
      <c r="D21" s="2"/>
      <c r="E21" s="18"/>
      <c r="F21" s="18"/>
      <c r="G21" s="18"/>
      <c r="H21" s="2"/>
    </row>
    <row r="22" spans="1:15" x14ac:dyDescent="0.25">
      <c r="A22" s="28"/>
      <c r="C22" s="12"/>
      <c r="D22" s="2"/>
      <c r="E22" s="18"/>
      <c r="F22" s="18"/>
      <c r="G22" s="18"/>
      <c r="H22" s="2"/>
    </row>
    <row r="23" spans="1:15" x14ac:dyDescent="0.25">
      <c r="A23" s="28"/>
      <c r="C23" s="12"/>
      <c r="D23" s="2"/>
      <c r="E23" s="18"/>
      <c r="F23" s="18"/>
      <c r="G23" s="18"/>
      <c r="H23" s="2"/>
    </row>
    <row r="24" spans="1:15" x14ac:dyDescent="0.25">
      <c r="A24" s="28"/>
      <c r="C24" s="12"/>
      <c r="D24" s="2"/>
      <c r="E24" s="18"/>
      <c r="F24" s="18"/>
      <c r="G24" s="18"/>
      <c r="H24" s="2"/>
    </row>
    <row r="25" spans="1:15" x14ac:dyDescent="0.25">
      <c r="A25" s="28"/>
      <c r="C25" s="12"/>
      <c r="E25" s="18"/>
      <c r="F25" s="18"/>
      <c r="G25" s="18"/>
    </row>
    <row r="26" spans="1:15" x14ac:dyDescent="0.25">
      <c r="A26" s="28"/>
      <c r="C26" s="12"/>
      <c r="E26" s="18"/>
      <c r="F26" s="18"/>
      <c r="G26" s="18"/>
    </row>
    <row r="27" spans="1:15" x14ac:dyDescent="0.25">
      <c r="A27" s="28"/>
      <c r="C27" s="12"/>
      <c r="E27" s="18"/>
      <c r="F27" s="18"/>
      <c r="G27" s="18"/>
    </row>
    <row r="28" spans="1:15" x14ac:dyDescent="0.25">
      <c r="A28" s="30"/>
      <c r="C28" s="12"/>
      <c r="E28" s="18"/>
      <c r="F28" s="27"/>
      <c r="G28" s="18"/>
    </row>
    <row r="29" spans="1:15" x14ac:dyDescent="0.25">
      <c r="A29" s="30"/>
      <c r="C29" s="12"/>
      <c r="E29" s="18"/>
      <c r="F29" s="27"/>
      <c r="G29" s="18"/>
    </row>
    <row r="30" spans="1:15" x14ac:dyDescent="0.25">
      <c r="A30" s="30"/>
      <c r="C30" s="12"/>
      <c r="E30" s="18"/>
      <c r="F30" s="24"/>
      <c r="G30" s="18"/>
    </row>
    <row r="31" spans="1:15" x14ac:dyDescent="0.25">
      <c r="A31" s="29"/>
      <c r="C31" s="12"/>
      <c r="E31" s="18"/>
      <c r="F31" s="27"/>
      <c r="G31" s="18"/>
    </row>
    <row r="32" spans="1:15" x14ac:dyDescent="0.25">
      <c r="A32" s="29"/>
      <c r="C32" s="12"/>
      <c r="E32" s="18"/>
      <c r="F32" s="27"/>
      <c r="G32" s="18"/>
    </row>
    <row r="33" spans="1:7" x14ac:dyDescent="0.25">
      <c r="A33" s="31"/>
      <c r="C33" s="12"/>
      <c r="E33" s="18"/>
      <c r="F33" s="18"/>
      <c r="G33" s="18"/>
    </row>
    <row r="34" spans="1:7" x14ac:dyDescent="0.25">
      <c r="A34" s="31"/>
      <c r="C34" s="12"/>
      <c r="E34" s="18"/>
      <c r="F34" s="18"/>
      <c r="G34" s="18"/>
    </row>
    <row r="35" spans="1:7" x14ac:dyDescent="0.25">
      <c r="A35" s="31"/>
      <c r="C35" s="12"/>
      <c r="E35" s="18"/>
      <c r="F35" s="18"/>
      <c r="G35" s="18"/>
    </row>
    <row r="36" spans="1:7" x14ac:dyDescent="0.25">
      <c r="A36" s="31"/>
      <c r="C36" s="12"/>
      <c r="E36" s="18"/>
      <c r="F36" s="18"/>
      <c r="G36" s="18"/>
    </row>
    <row r="37" spans="1:7" x14ac:dyDescent="0.25">
      <c r="A37" s="34"/>
      <c r="C37" s="12"/>
      <c r="E37" s="18"/>
      <c r="F37" s="25"/>
      <c r="G37" s="18"/>
    </row>
    <row r="38" spans="1:7" x14ac:dyDescent="0.25">
      <c r="A38" s="33"/>
      <c r="C38" s="12"/>
      <c r="E38" s="18"/>
      <c r="F38" s="18"/>
      <c r="G38" s="18"/>
    </row>
    <row r="39" spans="1:7" x14ac:dyDescent="0.25">
      <c r="A39" s="33"/>
      <c r="C39" s="12"/>
      <c r="E39" s="18"/>
      <c r="F39" s="18"/>
      <c r="G39" s="18"/>
    </row>
    <row r="40" spans="1:7" x14ac:dyDescent="0.25">
      <c r="A40" s="32"/>
      <c r="C40" s="12"/>
      <c r="E40" s="18"/>
      <c r="F40" s="18"/>
      <c r="G40" s="18"/>
    </row>
    <row r="41" spans="1:7" x14ac:dyDescent="0.25">
      <c r="A41" s="32"/>
      <c r="C41" s="12"/>
      <c r="F41" s="2"/>
    </row>
    <row r="42" spans="1:7" x14ac:dyDescent="0.25">
      <c r="C42" s="12"/>
    </row>
    <row r="43" spans="1:7" x14ac:dyDescent="0.25">
      <c r="C43" s="12"/>
    </row>
    <row r="44" spans="1:7" x14ac:dyDescent="0.25">
      <c r="C44" s="12"/>
    </row>
    <row r="45" spans="1:7" x14ac:dyDescent="0.25">
      <c r="C45" s="12"/>
    </row>
    <row r="46" spans="1:7" x14ac:dyDescent="0.25">
      <c r="C46" s="12"/>
    </row>
    <row r="47" spans="1:7" x14ac:dyDescent="0.25">
      <c r="C47" s="12"/>
    </row>
    <row r="48" spans="1:7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8" x14ac:dyDescent="0.25">
      <c r="C81" s="2"/>
    </row>
    <row r="82" spans="3:8" x14ac:dyDescent="0.25">
      <c r="C82" s="2"/>
    </row>
    <row r="83" spans="3:8" x14ac:dyDescent="0.25">
      <c r="C83" s="2"/>
    </row>
    <row r="84" spans="3:8" x14ac:dyDescent="0.25">
      <c r="C84" s="2"/>
    </row>
    <row r="85" spans="3:8" x14ac:dyDescent="0.25">
      <c r="C85" s="2"/>
    </row>
    <row r="86" spans="3:8" x14ac:dyDescent="0.25">
      <c r="C86" s="2"/>
      <c r="D86" s="2"/>
      <c r="E86" s="2"/>
      <c r="F86" s="2"/>
      <c r="G86" s="2"/>
      <c r="H86" s="2"/>
    </row>
    <row r="87" spans="3:8" x14ac:dyDescent="0.25">
      <c r="C87" s="2"/>
      <c r="D87" s="2"/>
      <c r="E87" s="2"/>
      <c r="F87" s="2"/>
      <c r="G87" s="2"/>
      <c r="H87" s="2"/>
    </row>
    <row r="88" spans="3:8" x14ac:dyDescent="0.25">
      <c r="C88" s="2"/>
      <c r="D88" s="2"/>
      <c r="E88" s="2"/>
      <c r="F88" s="2"/>
      <c r="G88" s="2"/>
      <c r="H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25:G39 G15:G18">
    <cfRule type="containsText" dxfId="49" priority="139" operator="containsText" text="New Tag Required">
      <formula>NOT(ISERROR(SEARCH("New Tag Required",G15)))</formula>
    </cfRule>
  </conditionalFormatting>
  <conditionalFormatting sqref="D6 D8:D9 D15:D85 D11:D13">
    <cfRule type="containsText" dxfId="48" priority="138" operator="containsText" text="Yes">
      <formula>NOT(ISERROR(SEARCH("Yes",D6)))</formula>
    </cfRule>
  </conditionalFormatting>
  <conditionalFormatting sqref="H25:H85 H186:H407 H15:H18">
    <cfRule type="containsText" dxfId="47" priority="126" operator="containsText" text="New Sign Required">
      <formula>NOT(ISERROR(SEARCH("New Sign Required",H15)))</formula>
    </cfRule>
  </conditionalFormatting>
  <conditionalFormatting sqref="G25:G85 G15:H18">
    <cfRule type="containsText" dxfId="46" priority="125" operator="containsText" text="Action Required">
      <formula>NOT(ISERROR(SEARCH("Action Required",G15)))</formula>
    </cfRule>
  </conditionalFormatting>
  <conditionalFormatting sqref="H25:H85">
    <cfRule type="containsText" dxfId="45" priority="124" operator="containsText" text="Action Required">
      <formula>NOT(ISERROR(SEARCH("Action Required",H25)))</formula>
    </cfRule>
  </conditionalFormatting>
  <conditionalFormatting sqref="G6 G21:G24">
    <cfRule type="containsText" dxfId="44" priority="66" operator="containsText" text="New Tag Required">
      <formula>NOT(ISERROR(SEARCH("New Tag Required",G6)))</formula>
    </cfRule>
  </conditionalFormatting>
  <conditionalFormatting sqref="H6 H21:H24">
    <cfRule type="containsText" dxfId="43" priority="64" operator="containsText" text="New Sign Required">
      <formula>NOT(ISERROR(SEARCH("New Sign Required",H6)))</formula>
    </cfRule>
  </conditionalFormatting>
  <conditionalFormatting sqref="G6 G21:G24">
    <cfRule type="containsText" dxfId="42" priority="63" operator="containsText" text="Action Required">
      <formula>NOT(ISERROR(SEARCH("Action Required",G6)))</formula>
    </cfRule>
  </conditionalFormatting>
  <conditionalFormatting sqref="H6 H21:H24">
    <cfRule type="containsText" dxfId="41" priority="62" operator="containsText" text="Action Required">
      <formula>NOT(ISERROR(SEARCH("Action Required",H6)))</formula>
    </cfRule>
  </conditionalFormatting>
  <conditionalFormatting sqref="G6">
    <cfRule type="containsText" dxfId="40" priority="61" operator="containsText" text="New Tag Required">
      <formula>NOT(ISERROR(SEARCH("New Tag Required",G6)))</formula>
    </cfRule>
  </conditionalFormatting>
  <conditionalFormatting sqref="D6">
    <cfRule type="containsText" dxfId="39" priority="60" operator="containsText" text="Yes">
      <formula>NOT(ISERROR(SEARCH("Yes",D6)))</formula>
    </cfRule>
  </conditionalFormatting>
  <conditionalFormatting sqref="G6">
    <cfRule type="containsText" dxfId="38" priority="59" operator="containsText" text="Action Required">
      <formula>NOT(ISERROR(SEARCH("Action Required",G6)))</formula>
    </cfRule>
  </conditionalFormatting>
  <conditionalFormatting sqref="D86:D185">
    <cfRule type="containsText" dxfId="37" priority="58" operator="containsText" text="Yes">
      <formula>NOT(ISERROR(SEARCH("Yes",D86)))</formula>
    </cfRule>
  </conditionalFormatting>
  <conditionalFormatting sqref="H86:H185">
    <cfRule type="containsText" dxfId="36" priority="57" operator="containsText" text="New Sign Required">
      <formula>NOT(ISERROR(SEARCH("New Sign Required",H86)))</formula>
    </cfRule>
  </conditionalFormatting>
  <conditionalFormatting sqref="G86:G185">
    <cfRule type="containsText" dxfId="35" priority="56" operator="containsText" text="Action Required">
      <formula>NOT(ISERROR(SEARCH("Action Required",G86)))</formula>
    </cfRule>
  </conditionalFormatting>
  <conditionalFormatting sqref="H86:H185">
    <cfRule type="containsText" dxfId="34" priority="55" operator="containsText" text="Action Required">
      <formula>NOT(ISERROR(SEARCH("Action Required",H86)))</formula>
    </cfRule>
  </conditionalFormatting>
  <conditionalFormatting sqref="D14">
    <cfRule type="containsText" dxfId="33" priority="52" operator="containsText" text="Yes">
      <formula>NOT(ISERROR(SEARCH("Yes",D14)))</formula>
    </cfRule>
  </conditionalFormatting>
  <conditionalFormatting sqref="D7">
    <cfRule type="containsText" dxfId="32" priority="41" operator="containsText" text="Yes">
      <formula>NOT(ISERROR(SEARCH("Yes",D7)))</formula>
    </cfRule>
  </conditionalFormatting>
  <conditionalFormatting sqref="J2:N2">
    <cfRule type="cellIs" dxfId="31" priority="32" operator="notEqual">
      <formula>0</formula>
    </cfRule>
  </conditionalFormatting>
  <conditionalFormatting sqref="J6:J9 J11:J17">
    <cfRule type="cellIs" dxfId="30" priority="31" operator="equal">
      <formula>0</formula>
    </cfRule>
  </conditionalFormatting>
  <conditionalFormatting sqref="M6:M9 M11:M17">
    <cfRule type="cellIs" dxfId="29" priority="30" operator="equal">
      <formula>0</formula>
    </cfRule>
  </conditionalFormatting>
  <conditionalFormatting sqref="J6:J9 M6:M9 M11:M17 J11:J17">
    <cfRule type="cellIs" dxfId="28" priority="27" operator="equal">
      <formula>"In Progress"</formula>
    </cfRule>
    <cfRule type="cellIs" dxfId="27" priority="28" operator="equal">
      <formula>"Log Issues"</formula>
    </cfRule>
    <cfRule type="cellIs" dxfId="26" priority="29" operator="equal">
      <formula>"N/A"</formula>
    </cfRule>
  </conditionalFormatting>
  <conditionalFormatting sqref="K6:L9 K11:L17">
    <cfRule type="expression" dxfId="25" priority="26">
      <formula>$J6="Log Issues"</formula>
    </cfRule>
  </conditionalFormatting>
  <conditionalFormatting sqref="N6:N9 N11:N17">
    <cfRule type="expression" dxfId="24" priority="25">
      <formula>$M6="Log Issues"</formula>
    </cfRule>
  </conditionalFormatting>
  <conditionalFormatting sqref="G14">
    <cfRule type="containsText" dxfId="23" priority="24" operator="containsText" text="New Tag Required">
      <formula>NOT(ISERROR(SEARCH("New Tag Required",G14)))</formula>
    </cfRule>
  </conditionalFormatting>
  <conditionalFormatting sqref="H14">
    <cfRule type="containsText" dxfId="22" priority="23" operator="containsText" text="New Sign Required">
      <formula>NOT(ISERROR(SEARCH("New Sign Required",H14)))</formula>
    </cfRule>
  </conditionalFormatting>
  <conditionalFormatting sqref="G14">
    <cfRule type="containsText" dxfId="21" priority="22" operator="containsText" text="Action Required">
      <formula>NOT(ISERROR(SEARCH("Action Required",G14)))</formula>
    </cfRule>
  </conditionalFormatting>
  <conditionalFormatting sqref="H14">
    <cfRule type="containsText" dxfId="20" priority="21" operator="containsText" text="Action Required">
      <formula>NOT(ISERROR(SEARCH("Action Required",H14)))</formula>
    </cfRule>
  </conditionalFormatting>
  <conditionalFormatting sqref="G7:G9 G11:G13">
    <cfRule type="containsText" dxfId="19" priority="20" operator="containsText" text="New Tag Required">
      <formula>NOT(ISERROR(SEARCH("New Tag Required",G7)))</formula>
    </cfRule>
  </conditionalFormatting>
  <conditionalFormatting sqref="H7:H9 H11:H13">
    <cfRule type="containsText" dxfId="18" priority="19" operator="containsText" text="New Sign Required">
      <formula>NOT(ISERROR(SEARCH("New Sign Required",H7)))</formula>
    </cfRule>
  </conditionalFormatting>
  <conditionalFormatting sqref="G7:G9 G11:G13">
    <cfRule type="containsText" dxfId="17" priority="18" operator="containsText" text="Action Required">
      <formula>NOT(ISERROR(SEARCH("Action Required",G7)))</formula>
    </cfRule>
  </conditionalFormatting>
  <conditionalFormatting sqref="H7:H9 H11:H13">
    <cfRule type="containsText" dxfId="16" priority="17" operator="containsText" text="Action Required">
      <formula>NOT(ISERROR(SEARCH("Action Required",H7)))</formula>
    </cfRule>
  </conditionalFormatting>
  <conditionalFormatting sqref="G7:G9 G11:G13">
    <cfRule type="containsText" dxfId="15" priority="16" operator="containsText" text="New Tag Required">
      <formula>NOT(ISERROR(SEARCH("New Tag Required",G7)))</formula>
    </cfRule>
  </conditionalFormatting>
  <conditionalFormatting sqref="G7:G9 G11:G13">
    <cfRule type="containsText" dxfId="14" priority="15" operator="containsText" text="Action Required">
      <formula>NOT(ISERROR(SEARCH("Action Required",G7)))</formula>
    </cfRule>
  </conditionalFormatting>
  <conditionalFormatting sqref="D10">
    <cfRule type="containsText" dxfId="13" priority="14" operator="containsText" text="Yes">
      <formula>NOT(ISERROR(SEARCH("Yes",D10)))</formula>
    </cfRule>
  </conditionalFormatting>
  <conditionalFormatting sqref="J10">
    <cfRule type="cellIs" dxfId="12" priority="13" operator="equal">
      <formula>0</formula>
    </cfRule>
  </conditionalFormatting>
  <conditionalFormatting sqref="M10">
    <cfRule type="cellIs" dxfId="11" priority="12" operator="equal">
      <formula>0</formula>
    </cfRule>
  </conditionalFormatting>
  <conditionalFormatting sqref="J10 M10">
    <cfRule type="cellIs" dxfId="10" priority="9" operator="equal">
      <formula>"In Progress"</formula>
    </cfRule>
    <cfRule type="cellIs" dxfId="9" priority="10" operator="equal">
      <formula>"Log Issues"</formula>
    </cfRule>
    <cfRule type="cellIs" dxfId="8" priority="11" operator="equal">
      <formula>"N/A"</formula>
    </cfRule>
  </conditionalFormatting>
  <conditionalFormatting sqref="K10:L10">
    <cfRule type="expression" dxfId="7" priority="8">
      <formula>$J10="Log Issues"</formula>
    </cfRule>
  </conditionalFormatting>
  <conditionalFormatting sqref="N10">
    <cfRule type="expression" dxfId="6" priority="7">
      <formula>$M10="Log Issues"</formula>
    </cfRule>
  </conditionalFormatting>
  <conditionalFormatting sqref="G10">
    <cfRule type="containsText" dxfId="5" priority="6" operator="containsText" text="New Tag Required">
      <formula>NOT(ISERROR(SEARCH("New Tag Required",G10)))</formula>
    </cfRule>
  </conditionalFormatting>
  <conditionalFormatting sqref="H10">
    <cfRule type="containsText" dxfId="4" priority="5" operator="containsText" text="New Sign Required">
      <formula>NOT(ISERROR(SEARCH("New Sign Required",H10)))</formula>
    </cfRule>
  </conditionalFormatting>
  <conditionalFormatting sqref="G10">
    <cfRule type="containsText" dxfId="3" priority="4" operator="containsText" text="Action Required">
      <formula>NOT(ISERROR(SEARCH("Action Required",G10)))</formula>
    </cfRule>
  </conditionalFormatting>
  <conditionalFormatting sqref="H10">
    <cfRule type="containsText" dxfId="2" priority="3" operator="containsText" text="Action Required">
      <formula>NOT(ISERROR(SEARCH("Action Required",H10)))</formula>
    </cfRule>
  </conditionalFormatting>
  <conditionalFormatting sqref="G10">
    <cfRule type="containsText" dxfId="1" priority="2" operator="containsText" text="New Tag Required">
      <formula>NOT(ISERROR(SEARCH("New Tag Required",G10)))</formula>
    </cfRule>
  </conditionalFormatting>
  <conditionalFormatting sqref="G10">
    <cfRule type="containsText" dxfId="0" priority="1" operator="containsText" text="Action Required">
      <formula>NOT(ISERROR(SEARCH("Action Required",G10)))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ignoredErrors>
    <ignoredError sqref="B11:B13 B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H21:H185 H6:H18</xm:sqref>
        </x14:dataValidation>
        <x14:dataValidation type="list" allowBlank="1" showInputMessage="1" showErrorMessage="1">
          <x14:formula1>
            <xm:f>Lookup!$A$1:$A$4</xm:f>
          </x14:formula1>
          <xm:sqref>G21:G185 G6:G18</xm:sqref>
        </x14:dataValidation>
        <x14:dataValidation type="list" allowBlank="1" showInputMessage="1">
          <x14:formula1>
            <xm:f>Lookup!$E$1:$E$40</xm:f>
          </x14:formula1>
          <xm:sqref>C17:C185 C6:C15</xm:sqref>
        </x14:dataValidation>
        <x14:dataValidation type="list" allowBlank="1" showInputMessage="1" showErrorMessage="1">
          <x14:formula1>
            <xm:f>[1]Lookup!#REF!</xm:f>
          </x14:formula1>
          <xm:sqref>O6:O17</xm:sqref>
        </x14:dataValidation>
        <x14:dataValidation type="list" allowBlank="1" showInputMessage="1" showErrorMessage="1">
          <x14:formula1>
            <xm:f>Lookup!$F:$F</xm:f>
          </x14:formula1>
          <xm:sqref>J6:J17 M6:M17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Haggin Field Honors Dorm #1</v>
      </c>
    </row>
    <row r="77" spans="1:2" x14ac:dyDescent="0.25">
      <c r="A77" s="3" t="str">
        <f>([2]UKBuilding_List!A77)</f>
        <v>0080</v>
      </c>
      <c r="B77" s="4" t="str">
        <f>([2]UKBuilding_List!B77)</f>
        <v>Haggin Field Honors Dorm #2</v>
      </c>
    </row>
    <row r="78" spans="1:2" x14ac:dyDescent="0.25">
      <c r="A78" s="3" t="str">
        <f>([2]UKBuilding_List!A78)</f>
        <v>0082</v>
      </c>
      <c r="B78" s="4" t="str">
        <f>([2]UKBuilding_List!B78)</f>
        <v>Multi-Disciplinary Science Building (MDS)</v>
      </c>
    </row>
    <row r="79" spans="1:2" x14ac:dyDescent="0.25">
      <c r="A79" s="3" t="str">
        <f>([2]UKBuilding_List!A79)</f>
        <v>0083</v>
      </c>
      <c r="B79" s="4" t="str">
        <f>([2]UKBuilding_List!B79)</f>
        <v>453 Columbia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0141</v>
      </c>
      <c r="B125" s="4" t="str">
        <f>([2]UKBuilding_List!B125)</f>
        <v>New Farmhouse Fraternity</v>
      </c>
    </row>
    <row r="126" spans="1:2" x14ac:dyDescent="0.25">
      <c r="A126" s="3" t="str">
        <f>([2]UKBuilding_List!A126)</f>
        <v>0142</v>
      </c>
      <c r="B126" s="4" t="str">
        <f>([2]UKBuilding_List!B126)</f>
        <v>Farmhouse Fraternity</v>
      </c>
    </row>
    <row r="127" spans="1:2" x14ac:dyDescent="0.25">
      <c r="A127" s="3" t="str">
        <f>([2]UKBuilding_List!A127)</f>
        <v>0143</v>
      </c>
      <c r="B127" s="4" t="str">
        <f>([2]UKBuilding_List!B127)</f>
        <v>Blanding II</v>
      </c>
    </row>
    <row r="128" spans="1:2" x14ac:dyDescent="0.25">
      <c r="A128" s="3" t="str">
        <f>([2]UKBuilding_List!A128)</f>
        <v>0144</v>
      </c>
      <c r="B128" s="4" t="str">
        <f>([2]UKBuilding_List!B128)</f>
        <v>Blanding III</v>
      </c>
    </row>
    <row r="129" spans="1:2" x14ac:dyDescent="0.25">
      <c r="A129" s="3" t="str">
        <f>([2]UKBuilding_List!A129)</f>
        <v>0145</v>
      </c>
      <c r="B129" s="4" t="str">
        <f>([2]UKBuilding_List!B129)</f>
        <v>Blanding Tower</v>
      </c>
    </row>
    <row r="130" spans="1:2" x14ac:dyDescent="0.25">
      <c r="A130" s="3" t="str">
        <f>([2]UKBuilding_List!A130)</f>
        <v>0146</v>
      </c>
      <c r="B130" s="4" t="str">
        <f>([2]UKBuilding_List!B130)</f>
        <v>Blanding IV</v>
      </c>
    </row>
    <row r="131" spans="1:2" x14ac:dyDescent="0.25">
      <c r="A131" s="3" t="str">
        <f>([2]UKBuilding_List!A131)</f>
        <v>0147</v>
      </c>
      <c r="B131" s="4" t="str">
        <f>([2]UKBuilding_List!B131)</f>
        <v>Complex Commons</v>
      </c>
    </row>
    <row r="132" spans="1:2" x14ac:dyDescent="0.25">
      <c r="A132" s="3" t="str">
        <f>([2]UKBuilding_List!A132)</f>
        <v>0148</v>
      </c>
      <c r="B132" s="4" t="str">
        <f>([2]UKBuilding_List!B132)</f>
        <v>Kirwan IV</v>
      </c>
    </row>
    <row r="133" spans="1:2" x14ac:dyDescent="0.25">
      <c r="A133" s="3" t="str">
        <f>([2]UKBuilding_List!A133)</f>
        <v>0149</v>
      </c>
      <c r="B133" s="4" t="str">
        <f>([2]UKBuilding_List!B133)</f>
        <v>Kirwan Tower</v>
      </c>
    </row>
    <row r="134" spans="1:2" x14ac:dyDescent="0.25">
      <c r="A134" s="3" t="str">
        <f>([2]UKBuilding_List!A134)</f>
        <v>0150</v>
      </c>
      <c r="B134" s="4" t="str">
        <f>([2]UKBuilding_List!B134)</f>
        <v>Kirwan III</v>
      </c>
    </row>
    <row r="135" spans="1:2" x14ac:dyDescent="0.25">
      <c r="A135" s="3" t="str">
        <f>([2]UKBuilding_List!A135)</f>
        <v>0151</v>
      </c>
      <c r="B135" s="4" t="str">
        <f>([2]UKBuilding_List!B135)</f>
        <v>Kirwan II</v>
      </c>
    </row>
    <row r="136" spans="1:2" x14ac:dyDescent="0.25">
      <c r="A136" s="3" t="str">
        <f>([2]UKBuilding_List!A136)</f>
        <v>0152</v>
      </c>
      <c r="B136" s="4" t="str">
        <f>([2]UKBuilding_List!B136)</f>
        <v>Kirwan I</v>
      </c>
    </row>
    <row r="137" spans="1:2" x14ac:dyDescent="0.25">
      <c r="A137" s="3" t="str">
        <f>([2]UKBuilding_List!A137)</f>
        <v>0153</v>
      </c>
      <c r="B137" s="4" t="str">
        <f>([2]UKBuilding_List!B137)</f>
        <v>Blanding I</v>
      </c>
    </row>
    <row r="138" spans="1:2" x14ac:dyDescent="0.25">
      <c r="A138" s="3" t="str">
        <f>([2]UKBuilding_List!A138)</f>
        <v>0154</v>
      </c>
      <c r="B138" s="4" t="str">
        <f>([2]UKBuilding_List!B138)</f>
        <v>Head House</v>
      </c>
    </row>
    <row r="139" spans="1:2" x14ac:dyDescent="0.25">
      <c r="A139" s="3" t="str">
        <f>([2]UKBuilding_List!A139)</f>
        <v>0155</v>
      </c>
      <c r="B139" s="4" t="str">
        <f>([2]UKBuilding_List!B139)</f>
        <v>Greenhouse No 2</v>
      </c>
    </row>
    <row r="140" spans="1:2" x14ac:dyDescent="0.25">
      <c r="A140" s="3" t="str">
        <f>([2]UKBuilding_List!A140)</f>
        <v>0156</v>
      </c>
      <c r="B140" s="4" t="str">
        <f>([2]UKBuilding_List!B140)</f>
        <v>Greenhouse No 4</v>
      </c>
    </row>
    <row r="141" spans="1:2" x14ac:dyDescent="0.25">
      <c r="A141" s="3" t="str">
        <f>([2]UKBuilding_List!A141)</f>
        <v>0157</v>
      </c>
      <c r="B141" s="4" t="str">
        <f>([2]UKBuilding_List!B141)</f>
        <v>Greenhouse No 7</v>
      </c>
    </row>
    <row r="142" spans="1:2" x14ac:dyDescent="0.25">
      <c r="A142" s="3" t="str">
        <f>([2]UKBuilding_List!A142)</f>
        <v>0158</v>
      </c>
      <c r="B142" s="4" t="str">
        <f>([2]UKBuilding_List!B142)</f>
        <v>Greenhouse No 5</v>
      </c>
    </row>
    <row r="143" spans="1:2" x14ac:dyDescent="0.25">
      <c r="A143" s="3" t="str">
        <f>([2]UKBuilding_List!A143)</f>
        <v>0159</v>
      </c>
      <c r="B143" s="4" t="str">
        <f>([2]UKBuilding_List!B143)</f>
        <v>Greenhouse No 3</v>
      </c>
    </row>
    <row r="144" spans="1:2" x14ac:dyDescent="0.25">
      <c r="A144" s="3" t="str">
        <f>([2]UKBuilding_List!A144)</f>
        <v>0160</v>
      </c>
      <c r="B144" s="4" t="str">
        <f>([2]UKBuilding_List!B144)</f>
        <v>Greenhouse No 1</v>
      </c>
    </row>
    <row r="145" spans="1:2" x14ac:dyDescent="0.25">
      <c r="A145" s="3" t="str">
        <f>([2]UKBuilding_List!A145)</f>
        <v>0161</v>
      </c>
      <c r="B145" s="4" t="str">
        <f>([2]UKBuilding_List!B145)</f>
        <v>Greenhouse No 9</v>
      </c>
    </row>
    <row r="146" spans="1:2" x14ac:dyDescent="0.25">
      <c r="A146" s="3" t="str">
        <f>([2]UKBuilding_List!A146)</f>
        <v>0162</v>
      </c>
      <c r="B146" s="4" t="str">
        <f>([2]UKBuilding_List!B146)</f>
        <v>Greenhouse No 11</v>
      </c>
    </row>
    <row r="147" spans="1:2" x14ac:dyDescent="0.25">
      <c r="A147" s="3" t="str">
        <f>([2]UKBuilding_List!A147)</f>
        <v>0163</v>
      </c>
      <c r="B147" s="4" t="str">
        <f>([2]UKBuilding_List!B147)</f>
        <v>Greenhouse No 6</v>
      </c>
    </row>
    <row r="148" spans="1:2" x14ac:dyDescent="0.25">
      <c r="A148" s="3" t="str">
        <f>([2]UKBuilding_List!A148)</f>
        <v>0164</v>
      </c>
      <c r="B148" s="4" t="str">
        <f>([2]UKBuilding_List!B148)</f>
        <v>Greenhouse No 12</v>
      </c>
    </row>
    <row r="149" spans="1:2" x14ac:dyDescent="0.25">
      <c r="A149" s="3" t="str">
        <f>([2]UKBuilding_List!A149)</f>
        <v>0166</v>
      </c>
      <c r="B149" s="4" t="str">
        <f>([2]UKBuilding_List!B149)</f>
        <v>Guardhouse Administration Drive</v>
      </c>
    </row>
    <row r="150" spans="1:2" x14ac:dyDescent="0.25">
      <c r="A150" s="3" t="str">
        <f>([2]UKBuilding_List!A150)</f>
        <v>0167</v>
      </c>
      <c r="B150" s="4" t="str">
        <f>([2]UKBuilding_List!B150)</f>
        <v>Guardhouse Funkhouser</v>
      </c>
    </row>
    <row r="151" spans="1:2" x14ac:dyDescent="0.25">
      <c r="A151" s="3" t="str">
        <f>([2]UKBuilding_List!A151)</f>
        <v>0170</v>
      </c>
      <c r="B151" s="4" t="str">
        <f>([2]UKBuilding_List!B151)</f>
        <v>Guardhouse Student Center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ASTeCC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2012-11-26T17:46:39Z</dcterms:modified>
</cp:coreProperties>
</file>