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1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<sst xmlns="http://schemas.openxmlformats.org/spreadsheetml/2006/main" count="197" uniqueCount="115">
  <si>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</si>
  <si>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</si>
  <si>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</si>
  <si>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</si>
  <si>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</si>
  <si>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</si>
  <si>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</si>
  <si>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</si>
  <si>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</si>
  <si>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</si>
  <si>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</si>
  <si>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</si>
  <si>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</si>
  <si>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</si>
  <si>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</si>
  <si>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</si>
  <si>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</si>
  <si>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</si>
  <si>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</si>
  <si>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</si>
  <si>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</si>
  <si>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</si>
  <si>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</si>
  <si>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</si>
  <si>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</si>
  <si>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</si>
  <si>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</si>
  <si>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</si>
  <si>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</si>
  <si>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</si>
  <si>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</si>
  <si>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</si>
  <si>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</si>
  <si>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</si>
  <si>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</si>
  <si>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</si>
  <si>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</si>
  <si>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</si>
  <si>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</si>
  <si>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</si>
  <si>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</si>
  <si>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</si>
  <si>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</si>
  <si>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</si>
  <si>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</si>
  <si>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</si>
  <si>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</si>
  <si>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</si>
  <si>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</si>
  <si>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</si>
  <si>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</si>
  <si>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</si>
  <si>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</si>
  <si>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</si>
  <si>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</si>
  <si>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</si>
  <si>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</si>
  <si>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</si>
  <si>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</si>
  <si>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</si>
  <si>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</si>
  <si>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</si>
  <si>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</si>
  <si>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</si>
  <si>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</si>
  <si>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</si>
  <si>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</si>
  <si>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</si>
  <si>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</si>
  <si>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</si>
  <si>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</si>
  <si>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</si>
  <si>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</si>
  <si>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</si>
  <si>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</si>
  <si>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0041</t>
  </si>
  <si>
    <t>00</t>
  </si>
  <si>
    <t>009A</t>
  </si>
  <si>
    <t>009D</t>
  </si>
  <si>
    <t>009C</t>
  </si>
  <si>
    <t>Room not created</t>
  </si>
  <si>
    <t>Room not built</t>
  </si>
  <si>
    <t>01</t>
  </si>
  <si>
    <t>02</t>
  </si>
  <si>
    <t>102B</t>
  </si>
  <si>
    <t>102C</t>
  </si>
  <si>
    <t>102C1</t>
  </si>
  <si>
    <t>105A</t>
  </si>
  <si>
    <t>Room Label Change: 105A Changed To 102C1</t>
  </si>
  <si>
    <t>Verify tag and door sign status</t>
  </si>
  <si>
    <t xml:space="preserve">opening shown with no door </t>
  </si>
  <si>
    <t>200B</t>
  </si>
  <si>
    <t>ST-B</t>
  </si>
  <si>
    <t>Verify tags and signs.  Restored drawings to status prior to reno dwgs.</t>
  </si>
  <si>
    <t>Restored room located at Library entry</t>
  </si>
  <si>
    <t>Restored drawings to status prior to reno dwgs.</t>
  </si>
  <si>
    <t>Verify tag and door sign status.  OL location restored to top landing of ST-B</t>
  </si>
  <si>
    <t>Space shown as part of 009A</t>
  </si>
  <si>
    <t>LX-0041-00-09C</t>
  </si>
  <si>
    <t>PENCE HALL - Room 009C</t>
  </si>
  <si>
    <t>LX-0041-00-09D</t>
  </si>
  <si>
    <t>PENCE HALL - Room 009D</t>
  </si>
  <si>
    <t>Renovation Never took place</t>
  </si>
  <si>
    <t>LX-0041-01-102B</t>
  </si>
  <si>
    <t>PENCE HALL - Room 102B</t>
  </si>
  <si>
    <t>LX-0041-01-102C</t>
  </si>
  <si>
    <t>PENCE HALL - Room 102C</t>
  </si>
  <si>
    <t>LX-0041-01-102C1</t>
  </si>
  <si>
    <t>PENCE HALL - Room 102C1</t>
  </si>
  <si>
    <t>LX-0041-01-105A</t>
  </si>
  <si>
    <t>PENCE HALL - Room 105A</t>
  </si>
  <si>
    <t>LX-0041-02-200B</t>
  </si>
  <si>
    <t>Add Back</t>
  </si>
  <si>
    <t>Was 'Do Not Use'</t>
  </si>
  <si>
    <t>PENCE HALL - Room 200B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</si>
</sst>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8" fillId="38" borderId="0" xfId="43" applyNumberFormat="1" applyFont="1" applyFill="1" applyAlignment="1" applyProtection="1">
      <alignment horizontal="left"/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38" borderId="0" xfId="0" applyFont="1" applyFill="1" applyProtection="1">
      <protection locked="0"/>
    </xf>
    <xf numFmtId="0" fontId="0" fillId="38" borderId="0" xfId="0" applyFont="1" applyFill="1" applyBorder="1" applyAlignment="1" applyProtection="1">
      <protection locked="0"/>
    </xf>
    <xf numFmtId="0" fontId="0" fillId="38" borderId="0" xfId="0" applyFont="1" applyFill="1" applyAlignment="1" applyProtection="1">
      <protection locked="0"/>
    </xf>
    <xf numFmtId="0" fontId="0" fillId="38" borderId="0" xfId="0" applyFont="1" applyFill="1" applyBorder="1" applyAlignment="1" applyProtection="1">
      <alignment wrapText="1"/>
      <protection locked="0"/>
    </xf>
    <xf numFmtId="14" fontId="0" fillId="38" borderId="0" xfId="0" applyNumberFormat="1" applyFont="1" applyFill="1" applyBorder="1" applyAlignment="1" applyProtection="1">
      <alignment wrapText="1"/>
      <protection locked="0"/>
    </xf>
    <xf numFmtId="0" fontId="18" fillId="38" borderId="0" xfId="42" applyFont="1" applyFill="1" applyAlignment="1" applyProtection="1">
      <alignment horizontal="left"/>
      <protection locked="0"/>
    </xf>
    <xf numFmtId="14" fontId="0" fillId="38" borderId="0" xfId="0" applyNumberFormat="1" applyFont="1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9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R11" sqref="R11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5.5546875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8.664062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4" t="s">
        <v>7</v>
      </c>
      <c r="B1" s="85" t="s">
        <v>75</v>
      </c>
      <c r="C1" s="85"/>
      <c r="F1" s="66" t="s">
        <v>10</v>
      </c>
      <c r="G1" s="18">
        <v>42475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5" t="s">
        <v>8</v>
      </c>
      <c r="B2" s="86" t="str">
        <f>VLOOKUP(B1,BuildingList!A:B,2,FALSE)</f>
        <v>Pence Hall</v>
      </c>
      <c r="C2" s="86"/>
      <c r="F2" s="67" t="s">
        <v>12</v>
      </c>
      <c r="G2" s="22" t="s">
        <v>60</v>
      </c>
      <c r="J2" s="15">
        <f>G35-J35</f>
        <v>4</v>
      </c>
      <c r="K2" s="15">
        <f>H35-M35</f>
        <v>3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43.8" thickTop="1" x14ac:dyDescent="0.3">
      <c r="A6" s="48" t="s">
        <v>77</v>
      </c>
      <c r="B6" s="48" t="s">
        <v>76</v>
      </c>
      <c r="C6" s="42" t="s">
        <v>50</v>
      </c>
      <c r="D6" s="41" t="s">
        <v>5</v>
      </c>
      <c r="E6" s="50">
        <v>119</v>
      </c>
      <c r="F6" s="50">
        <v>320</v>
      </c>
      <c r="G6" s="50" t="s">
        <v>2</v>
      </c>
      <c r="H6" s="41" t="s">
        <v>2</v>
      </c>
      <c r="I6" s="42" t="s">
        <v>93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1" t="s">
        <v>79</v>
      </c>
      <c r="B7" s="48" t="s">
        <v>76</v>
      </c>
      <c r="C7" s="42" t="s">
        <v>81</v>
      </c>
      <c r="D7" s="41" t="s">
        <v>5</v>
      </c>
      <c r="E7" s="50">
        <v>123</v>
      </c>
      <c r="F7" s="50">
        <v>0</v>
      </c>
      <c r="G7" s="50" t="s">
        <v>13</v>
      </c>
      <c r="H7" s="41" t="s">
        <v>13</v>
      </c>
      <c r="I7" s="42" t="s">
        <v>80</v>
      </c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 t="s">
        <v>78</v>
      </c>
      <c r="B8" s="48" t="s">
        <v>76</v>
      </c>
      <c r="C8" s="42" t="s">
        <v>53</v>
      </c>
      <c r="D8" s="41" t="s">
        <v>6</v>
      </c>
      <c r="E8" s="50">
        <v>0</v>
      </c>
      <c r="F8" s="50">
        <v>0</v>
      </c>
      <c r="G8" s="50" t="s">
        <v>13</v>
      </c>
      <c r="H8" s="41" t="s">
        <v>13</v>
      </c>
      <c r="I8" s="42" t="s">
        <v>97</v>
      </c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3">
      <c r="A9" s="75"/>
      <c r="B9" s="76"/>
      <c r="C9" s="77"/>
      <c r="D9" s="78"/>
      <c r="E9" s="79"/>
      <c r="F9" s="79"/>
      <c r="G9" s="80"/>
      <c r="H9" s="78"/>
      <c r="I9" s="77"/>
      <c r="J9" s="81" t="str">
        <f>IF(G9="No Change","N/A",IF(G9="New Tag Required",Lookup!F:F,IF(G9="Remove Old Tag",Lookup!F:F,IF(G9="N/A","N/A",""))))</f>
        <v/>
      </c>
      <c r="K9" s="82"/>
      <c r="L9" s="81"/>
      <c r="M9" s="81" t="str">
        <f>IF(H9="No Change","N/A",IF(H9="New Tag Required",Lookup!F:F,IF(H9="Remove Old Sign",Lookup!F:F,IF(H9="N/A","N/A",""))))</f>
        <v/>
      </c>
      <c r="N9" s="82"/>
      <c r="O9" s="81"/>
    </row>
    <row r="10" spans="1:16" s="41" customFormat="1" x14ac:dyDescent="0.3">
      <c r="A10" s="61">
        <v>102</v>
      </c>
      <c r="B10" s="48" t="s">
        <v>82</v>
      </c>
      <c r="C10" s="42" t="s">
        <v>22</v>
      </c>
      <c r="D10" s="41" t="s">
        <v>5</v>
      </c>
      <c r="E10" s="50">
        <v>268</v>
      </c>
      <c r="F10" s="50">
        <v>203</v>
      </c>
      <c r="G10" s="50" t="s">
        <v>3</v>
      </c>
      <c r="H10" s="41" t="s">
        <v>57</v>
      </c>
      <c r="I10" s="42" t="s">
        <v>89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1" t="s">
        <v>84</v>
      </c>
      <c r="B11" s="48" t="s">
        <v>82</v>
      </c>
      <c r="C11" s="42" t="s">
        <v>24</v>
      </c>
      <c r="D11" s="41" t="s">
        <v>5</v>
      </c>
      <c r="E11" s="50">
        <v>0</v>
      </c>
      <c r="F11" s="50">
        <v>60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1" t="s">
        <v>85</v>
      </c>
      <c r="B12" s="48" t="s">
        <v>82</v>
      </c>
      <c r="C12" s="42" t="s">
        <v>24</v>
      </c>
      <c r="D12" s="41" t="s">
        <v>5</v>
      </c>
      <c r="E12" s="50">
        <v>0</v>
      </c>
      <c r="F12" s="50">
        <v>120</v>
      </c>
      <c r="G12" s="50" t="s">
        <v>3</v>
      </c>
      <c r="H12" s="41" t="s">
        <v>18</v>
      </c>
      <c r="I12" s="42" t="s">
        <v>90</v>
      </c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ht="28.8" x14ac:dyDescent="0.3">
      <c r="A13" s="61" t="s">
        <v>86</v>
      </c>
      <c r="B13" s="48" t="s">
        <v>82</v>
      </c>
      <c r="C13" s="42" t="s">
        <v>88</v>
      </c>
      <c r="D13" s="41" t="s">
        <v>6</v>
      </c>
      <c r="E13" s="50">
        <v>12</v>
      </c>
      <c r="F13" s="50">
        <v>12</v>
      </c>
      <c r="G13" s="50" t="s">
        <v>3</v>
      </c>
      <c r="H13" s="41" t="s">
        <v>18</v>
      </c>
      <c r="I13" s="42" t="s">
        <v>90</v>
      </c>
      <c r="J13" s="59">
        <f>IF(G13="No Change","N/A",IF(G13="New Tag Required",Lookup!F:F,IF(G13="Remove Old Tag",Lookup!F:F,IF(G13="N/A","N/A",""))))</f>
        <v>0</v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1">
        <v>105</v>
      </c>
      <c r="B14" s="48" t="s">
        <v>82</v>
      </c>
      <c r="C14" s="42" t="s">
        <v>22</v>
      </c>
      <c r="D14" s="41" t="s">
        <v>5</v>
      </c>
      <c r="E14" s="50">
        <v>282</v>
      </c>
      <c r="F14" s="50">
        <v>156</v>
      </c>
      <c r="G14" s="50" t="s">
        <v>13</v>
      </c>
      <c r="H14" s="41" t="s">
        <v>2</v>
      </c>
      <c r="I14" s="42"/>
      <c r="J14" s="59" t="str">
        <f>IF(G14="No Change","N/A",IF(G14="New Tag Required",Lookup!F:F,IF(G14="Remove Old Tag",Lookup!F:F,IF(G14="N/A","N/A",""))))</f>
        <v>N/A</v>
      </c>
      <c r="K14" s="60"/>
      <c r="L14" s="59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x14ac:dyDescent="0.3">
      <c r="A15" s="61" t="s">
        <v>87</v>
      </c>
      <c r="B15" s="48" t="s">
        <v>82</v>
      </c>
      <c r="C15" s="42" t="s">
        <v>53</v>
      </c>
      <c r="D15" s="41" t="s">
        <v>13</v>
      </c>
      <c r="E15" s="50"/>
      <c r="F15" s="50"/>
      <c r="G15" s="50" t="s">
        <v>13</v>
      </c>
      <c r="H15" s="41" t="s">
        <v>13</v>
      </c>
      <c r="I15" s="42"/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x14ac:dyDescent="0.3">
      <c r="A16" s="83"/>
      <c r="B16" s="76"/>
      <c r="C16" s="77"/>
      <c r="D16" s="78"/>
      <c r="E16" s="80"/>
      <c r="F16" s="80"/>
      <c r="G16" s="80"/>
      <c r="H16" s="78"/>
      <c r="I16" s="77"/>
      <c r="J16" s="81" t="str">
        <f>IF(G16="No Change","N/A",IF(G16="New Tag Required",Lookup!F:F,IF(G16="Remove Old Tag",Lookup!F:F,IF(G16="N/A","N/A",""))))</f>
        <v/>
      </c>
      <c r="K16" s="84"/>
      <c r="L16" s="77"/>
      <c r="M16" s="81" t="str">
        <f>IF(H16="No Change","N/A",IF(H16="New Tag Required",Lookup!F:F,IF(H16="Remove Old Sign",Lookup!F:F,IF(H16="N/A","N/A",""))))</f>
        <v/>
      </c>
      <c r="N16" s="84"/>
      <c r="O16" s="77"/>
    </row>
    <row r="17" spans="1:15" s="41" customFormat="1" ht="43.2" x14ac:dyDescent="0.3">
      <c r="A17" s="61">
        <v>200</v>
      </c>
      <c r="B17" s="48" t="s">
        <v>83</v>
      </c>
      <c r="C17" s="42" t="s">
        <v>22</v>
      </c>
      <c r="D17" s="41" t="s">
        <v>5</v>
      </c>
      <c r="E17" s="50">
        <v>1.1950000000000001</v>
      </c>
      <c r="F17" s="50">
        <v>116</v>
      </c>
      <c r="G17" s="50" t="s">
        <v>2</v>
      </c>
      <c r="H17" s="41" t="s">
        <v>2</v>
      </c>
      <c r="I17" s="42" t="s">
        <v>96</v>
      </c>
      <c r="J17" s="59" t="str">
        <f>IF(G17="No Change","N/A",IF(G17="New Tag Required",Lookup!F:F,IF(G17="Remove Old Tag",Lookup!F:F,IF(G17="N/A","N/A",""))))</f>
        <v>N/A</v>
      </c>
      <c r="K17" s="62"/>
      <c r="L17" s="42"/>
      <c r="M17" s="59" t="str">
        <f>IF(H17="No Change","N/A",IF(H17="New Tag Required",Lookup!F:F,IF(H17="Remove Old Sign",Lookup!F:F,IF(H17="N/A","N/A",""))))</f>
        <v>N/A</v>
      </c>
      <c r="N17" s="62"/>
      <c r="O17" s="42"/>
    </row>
    <row r="18" spans="1:15" s="41" customFormat="1" ht="28.8" x14ac:dyDescent="0.3">
      <c r="A18" s="61" t="s">
        <v>91</v>
      </c>
      <c r="B18" s="48" t="s">
        <v>83</v>
      </c>
      <c r="C18" s="42" t="s">
        <v>51</v>
      </c>
      <c r="D18" s="41" t="s">
        <v>5</v>
      </c>
      <c r="E18" s="50">
        <v>0</v>
      </c>
      <c r="F18" s="50">
        <v>197</v>
      </c>
      <c r="G18" s="50" t="s">
        <v>2</v>
      </c>
      <c r="H18" s="41" t="s">
        <v>2</v>
      </c>
      <c r="I18" s="42" t="s">
        <v>94</v>
      </c>
      <c r="J18" s="59" t="str">
        <f>IF(G18="No Change","N/A",IF(G18="New Tag Required",Lookup!F:F,IF(G18="Remove Old Tag",Lookup!F:F,IF(G18="N/A","N/A",""))))</f>
        <v>N/A</v>
      </c>
      <c r="K18" s="62"/>
      <c r="L18" s="42"/>
      <c r="M18" s="59" t="str">
        <f>IF(H18="No Change","N/A",IF(H18="New Tag Required",Lookup!F:F,IF(H18="Remove Old Sign",Lookup!F:F,IF(H18="N/A","N/A",""))))</f>
        <v>N/A</v>
      </c>
      <c r="N18" s="62"/>
      <c r="O18" s="42"/>
    </row>
    <row r="19" spans="1:15" s="41" customFormat="1" ht="43.2" x14ac:dyDescent="0.3">
      <c r="A19" s="61">
        <v>201</v>
      </c>
      <c r="B19" s="48" t="s">
        <v>83</v>
      </c>
      <c r="C19" s="42" t="s">
        <v>50</v>
      </c>
      <c r="D19" s="41" t="s">
        <v>5</v>
      </c>
      <c r="E19" s="50">
        <v>358</v>
      </c>
      <c r="F19" s="51">
        <v>1370</v>
      </c>
      <c r="G19" s="50" t="s">
        <v>2</v>
      </c>
      <c r="H19" s="41" t="s">
        <v>2</v>
      </c>
      <c r="I19" s="42" t="s">
        <v>93</v>
      </c>
      <c r="J19" s="59" t="str">
        <f>IF(G19="No Change","N/A",IF(G19="New Tag Required",Lookup!F:F,IF(G19="Remove Old Tag",Lookup!F:F,IF(G19="N/A","N/A",""))))</f>
        <v>N/A</v>
      </c>
      <c r="K19" s="62"/>
      <c r="L19" s="42"/>
      <c r="M19" s="59" t="str">
        <f>IF(H19="No Change","N/A",IF(H19="New Tag Required",Lookup!F:F,IF(H19="Remove Old Sign",Lookup!F:F,IF(H19="N/A","N/A",""))))</f>
        <v>N/A</v>
      </c>
      <c r="N19" s="62"/>
      <c r="O19" s="42"/>
    </row>
    <row r="20" spans="1:15" s="41" customFormat="1" ht="28.8" x14ac:dyDescent="0.3">
      <c r="A20" s="61" t="s">
        <v>92</v>
      </c>
      <c r="B20" s="48" t="s">
        <v>83</v>
      </c>
      <c r="C20" s="42" t="s">
        <v>22</v>
      </c>
      <c r="D20" s="41" t="s">
        <v>5</v>
      </c>
      <c r="E20" s="50">
        <v>452</v>
      </c>
      <c r="F20" s="50">
        <v>336</v>
      </c>
      <c r="G20" s="50" t="s">
        <v>13</v>
      </c>
      <c r="H20" s="41" t="s">
        <v>13</v>
      </c>
      <c r="I20" s="42" t="s">
        <v>95</v>
      </c>
      <c r="J20" s="59" t="str">
        <f>IF(G20="No Change","N/A",IF(G20="New Tag Required",Lookup!F:F,IF(G20="Remove Old Tag",Lookup!F:F,IF(G20="N/A","N/A",""))))</f>
        <v>N/A</v>
      </c>
      <c r="K20" s="62"/>
      <c r="L20" s="42"/>
      <c r="M20" s="59" t="str">
        <f>IF(H20="No Change","N/A",IF(H20="New Tag Required",Lookup!F:F,IF(H20="Remove Old Sign",Lookup!F:F,IF(H20="N/A","N/A",""))))</f>
        <v>N/A</v>
      </c>
      <c r="N20" s="62"/>
      <c r="O20" s="42"/>
    </row>
    <row r="21" spans="1:15" s="41" customFormat="1" x14ac:dyDescent="0.3">
      <c r="A21" s="61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3">
      <c r="A22" s="61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3">
      <c r="A23" s="61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3">
      <c r="A24" s="61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3">
      <c r="A25" s="61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3">
      <c r="A26" s="61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3"/>
      <c r="M26" s="59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3"/>
      <c r="M27" s="59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3"/>
      <c r="M28" s="59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3"/>
      <c r="M29" s="59" t="str">
        <f>IF(H29="No Change","N/A",IF(H29="New Tag Required",Lookup!F:F,IF(H29="Remove Old Sign",Lookup!F:F,IF(H29="N/A","N/A",""))))</f>
        <v/>
      </c>
      <c r="N29" s="63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2" t="s">
        <v>46</v>
      </c>
      <c r="H34" s="73" t="s">
        <v>47</v>
      </c>
      <c r="J34" s="74" t="s">
        <v>41</v>
      </c>
      <c r="K34" s="10"/>
      <c r="L34" s="10"/>
      <c r="M34" s="74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4</v>
      </c>
      <c r="H35" s="13">
        <f>COUNTIF(H6:H34,"New Sign Required")</f>
        <v>3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C8:C200 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2" sqref="B12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26.109375" style="41" bestFit="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0041</v>
      </c>
      <c r="C1" s="39"/>
      <c r="D1" s="17" t="s">
        <v>10</v>
      </c>
      <c r="E1" s="40">
        <f>'KD Changes'!G1</f>
        <v>42475</v>
      </c>
    </row>
    <row r="2" spans="1:10" ht="15" customHeight="1" x14ac:dyDescent="0.3">
      <c r="A2" s="43" t="s">
        <v>8</v>
      </c>
      <c r="B2" s="44" t="str">
        <f>VLOOKUP(B1,[1]BuildingList!A:B,2,FALSE)</f>
        <v>Pence Hall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87" t="s">
        <v>98</v>
      </c>
      <c r="B6" s="88" t="s">
        <v>99</v>
      </c>
      <c r="C6" s="41" t="s">
        <v>67</v>
      </c>
      <c r="E6" s="41" t="s">
        <v>102</v>
      </c>
      <c r="G6" s="29"/>
      <c r="H6" s="29"/>
      <c r="I6" s="41"/>
      <c r="J6" s="41"/>
    </row>
    <row r="7" spans="1:10" x14ac:dyDescent="0.3">
      <c r="A7" s="87" t="s">
        <v>100</v>
      </c>
      <c r="B7" s="88" t="s">
        <v>101</v>
      </c>
      <c r="C7" s="41" t="s">
        <v>67</v>
      </c>
      <c r="G7" s="29"/>
      <c r="H7" s="29"/>
      <c r="I7" s="41"/>
      <c r="J7" s="41"/>
    </row>
    <row r="8" spans="1:10" ht="15" customHeight="1" x14ac:dyDescent="0.3">
      <c r="A8" s="87" t="s">
        <v>103</v>
      </c>
      <c r="B8" s="88" t="s">
        <v>104</v>
      </c>
      <c r="C8" s="41" t="s">
        <v>66</v>
      </c>
      <c r="G8" s="29"/>
      <c r="H8" s="29"/>
      <c r="I8" s="41"/>
      <c r="J8" s="41"/>
    </row>
    <row r="9" spans="1:10" x14ac:dyDescent="0.3">
      <c r="A9" s="87" t="s">
        <v>105</v>
      </c>
      <c r="B9" s="88" t="s">
        <v>106</v>
      </c>
      <c r="C9" s="41" t="s">
        <v>66</v>
      </c>
      <c r="G9" s="29"/>
      <c r="H9" s="29"/>
      <c r="I9" s="41"/>
      <c r="J9" s="41"/>
    </row>
    <row r="10" spans="1:10" x14ac:dyDescent="0.3">
      <c r="A10" s="87" t="s">
        <v>107</v>
      </c>
      <c r="B10" s="88" t="s">
        <v>108</v>
      </c>
      <c r="C10" s="41" t="s">
        <v>66</v>
      </c>
      <c r="F10" s="50"/>
      <c r="G10" s="29"/>
      <c r="H10" s="29"/>
    </row>
    <row r="11" spans="1:10" x14ac:dyDescent="0.3">
      <c r="A11" s="87" t="s">
        <v>109</v>
      </c>
      <c r="B11" s="88" t="s">
        <v>110</v>
      </c>
      <c r="C11" s="41" t="s">
        <v>67</v>
      </c>
      <c r="F11" s="50"/>
      <c r="G11" s="29"/>
      <c r="H11" s="29"/>
    </row>
    <row r="12" spans="1:10" x14ac:dyDescent="0.3">
      <c r="A12" s="87" t="s">
        <v>111</v>
      </c>
      <c r="B12" s="88" t="s">
        <v>114</v>
      </c>
      <c r="C12" s="41" t="s">
        <v>112</v>
      </c>
      <c r="E12" s="41" t="s">
        <v>113</v>
      </c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2016-05-11T19:27:36Z</dcterms:modified>
</cp:coreProperties>
</file>