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761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8" i="1" l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6" i="1"/>
  <c r="J8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H39" i="1" l="1"/>
  <c r="G39" i="1"/>
  <c r="M39" i="1" l="1"/>
  <c r="K2" i="1" s="1"/>
  <c r="J3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<sst xmlns="http://schemas.openxmlformats.org/spreadsheetml/2006/main" count="217" uniqueCount="113">
  <si>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</si>
  <si>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</si>
  <si>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</si>
  <si>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</si>
  <si>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</si>
  <si>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</si>
  <si>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</si>
  <si>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</si>
  <si>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</si>
  <si>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</si>
  <si>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</si>
  <si>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</si>
  <si>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</si>
  <si>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</si>
  <si>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</si>
  <si>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</si>
  <si>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</si>
  <si>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</si>
  <si>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</si>
  <si>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</si>
  <si>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</si>
  <si>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</si>
  <si>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</si>
  <si>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</si>
  <si>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</si>
  <si>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</si>
  <si>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</si>
  <si>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</si>
  <si>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</si>
  <si>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</si>
  <si>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</si>
  <si>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</si>
  <si>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</si>
  <si>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</si>
  <si>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</si>
  <si>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</si>
  <si>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</si>
  <si>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</si>
  <si>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</si>
  <si>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</si>
  <si>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</si>
  <si>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</si>
  <si>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</si>
  <si>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</si>
  <si>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</si>
  <si>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</si>
  <si>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</si>
  <si>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</si>
  <si>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</si>
  <si>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</si>
  <si>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</si>
  <si>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</si>
  <si>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</si>
  <si>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</si>
  <si>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</si>
  <si>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</si>
  <si>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</si>
  <si>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</si>
  <si>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</si>
  <si>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</si>
  <si>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</si>
  <si>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</si>
  <si>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</si>
  <si>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</si>
  <si>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</si>
  <si>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</si>
  <si>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</si>
  <si>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</si>
  <si>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</si>
  <si>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</si>
  <si>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</si>
  <si>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</si>
  <si>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</si>
  <si>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0041</t>
  </si>
  <si>
    <t>100</t>
  </si>
  <si>
    <t>01</t>
  </si>
  <si>
    <t>107</t>
  </si>
  <si>
    <t>108B</t>
  </si>
  <si>
    <t>108C</t>
  </si>
  <si>
    <t>108A</t>
  </si>
  <si>
    <t>112A</t>
  </si>
  <si>
    <t>113B</t>
  </si>
  <si>
    <t>113C</t>
  </si>
  <si>
    <t>Room was divided into 2 new rooms. Room 113B and 113C</t>
  </si>
  <si>
    <t>115A</t>
  </si>
  <si>
    <t>Created in Room 108</t>
  </si>
  <si>
    <t>Merged into room 112</t>
  </si>
  <si>
    <t>914</t>
  </si>
  <si>
    <t>109</t>
  </si>
  <si>
    <t>Room Label Change: 108A Changed To 109</t>
  </si>
  <si>
    <t>0</t>
  </si>
  <si>
    <t>327</t>
  </si>
  <si>
    <t>109A</t>
  </si>
  <si>
    <t>Room Label Change: 109 Changed To 109A</t>
  </si>
  <si>
    <t>65</t>
  </si>
  <si>
    <t>100C</t>
  </si>
  <si>
    <t>108D</t>
  </si>
  <si>
    <t>29</t>
  </si>
  <si>
    <t>64</t>
  </si>
  <si>
    <t>Created in room 100</t>
  </si>
  <si>
    <t>subdivided into 4 rm suite</t>
  </si>
  <si>
    <t>room ID re used in different location</t>
  </si>
  <si>
    <t>now in subdivided Room 108 suite</t>
  </si>
  <si>
    <t>Merged with room old 113B</t>
  </si>
  <si>
    <t>Created from Room 114</t>
  </si>
  <si>
    <t>Room Made Bigger, moved door</t>
  </si>
  <si>
    <t>place tag at entrance to what will be 109 suite. Walls have not been taken down yet in this area.</t>
  </si>
  <si>
    <t>renovation has not begun, signage will differ.</t>
  </si>
  <si>
    <t>changes will be made to SAP after all phases are complete because of issues with re use of room ID's.</t>
  </si>
  <si>
    <t>New Tag Required. Remove tag from old location</t>
  </si>
  <si>
    <t>139</t>
  </si>
  <si>
    <t>16</t>
  </si>
  <si>
    <t>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</si>
</sst>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7" fillId="39" borderId="0" xfId="0" applyNumberFormat="1" applyFont="1" applyFill="1" applyAlignment="1" applyProtection="1">
      <alignment wrapText="1"/>
      <protection locked="0"/>
    </xf>
    <xf numFmtId="49" fontId="0" fillId="38" borderId="0" xfId="0" applyNumberFormat="1" applyFill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0006</v>
          </cell>
          <cell r="C7" t="str">
            <v>Patterson Hall</v>
          </cell>
        </row>
        <row r="8">
          <cell r="A8" t="str">
            <v>0007</v>
          </cell>
          <cell r="C8" t="str">
            <v>Blazer Hall</v>
          </cell>
        </row>
        <row r="9">
          <cell r="A9" t="str">
            <v>0008</v>
          </cell>
          <cell r="C9" t="str">
            <v>Boone Faculty Center</v>
          </cell>
        </row>
        <row r="10">
          <cell r="A10" t="str">
            <v>0009</v>
          </cell>
          <cell r="C10" t="str">
            <v>William B. Sturgill Development Building</v>
          </cell>
        </row>
        <row r="11">
          <cell r="A11" t="str">
            <v>0010</v>
          </cell>
          <cell r="C11" t="str">
            <v>Gatehouse KY Clinic</v>
          </cell>
        </row>
        <row r="12">
          <cell r="A12" t="str">
            <v>0011</v>
          </cell>
          <cell r="C12" t="str">
            <v>Dickey Hall</v>
          </cell>
        </row>
        <row r="13">
          <cell r="A13" t="str">
            <v>0012</v>
          </cell>
          <cell r="C13" t="str">
            <v>Memorial Coliseum</v>
          </cell>
        </row>
        <row r="14">
          <cell r="A14" t="str">
            <v>0014</v>
          </cell>
          <cell r="C14" t="str">
            <v>Engineering Transportation Research Garage</v>
          </cell>
        </row>
        <row r="15">
          <cell r="A15" t="str">
            <v>0015</v>
          </cell>
          <cell r="C15" t="str">
            <v>Old Engineers Residence</v>
          </cell>
        </row>
        <row r="16">
          <cell r="A16" t="str">
            <v>0016</v>
          </cell>
          <cell r="C16" t="str">
            <v>Fine Arts Guignol Building</v>
          </cell>
        </row>
        <row r="17">
          <cell r="A17" t="str">
            <v>0017</v>
          </cell>
          <cell r="C17" t="str">
            <v>Safety &amp; Security</v>
          </cell>
        </row>
        <row r="18">
          <cell r="A18" t="str">
            <v>0019</v>
          </cell>
          <cell r="C18" t="str">
            <v>Lafferty Hall</v>
          </cell>
        </row>
        <row r="19">
          <cell r="A19" t="str">
            <v>0020</v>
          </cell>
          <cell r="C19" t="str">
            <v>White Hall Classroom Building</v>
          </cell>
        </row>
        <row r="20">
          <cell r="A20" t="str">
            <v>0021</v>
          </cell>
          <cell r="C20" t="str">
            <v>Student Center Addition</v>
          </cell>
        </row>
        <row r="21">
          <cell r="A21" t="str">
            <v>0022</v>
          </cell>
          <cell r="C21" t="str">
            <v>Patterson Office Tower</v>
          </cell>
        </row>
        <row r="22">
          <cell r="A22" t="str">
            <v>0023</v>
          </cell>
          <cell r="C22" t="str">
            <v>Barker Hall</v>
          </cell>
        </row>
        <row r="23">
          <cell r="A23" t="str">
            <v>0024</v>
          </cell>
          <cell r="C23" t="str">
            <v>Alumni Gym</v>
          </cell>
        </row>
        <row r="24">
          <cell r="A24" t="str">
            <v>0025</v>
          </cell>
          <cell r="C24" t="str">
            <v>Student Center</v>
          </cell>
        </row>
        <row r="25">
          <cell r="A25" t="str">
            <v>0026</v>
          </cell>
          <cell r="C25" t="str">
            <v>Frazee Hall</v>
          </cell>
        </row>
        <row r="26">
          <cell r="A26" t="str">
            <v>0027</v>
          </cell>
          <cell r="C26" t="str">
            <v>Main Building</v>
          </cell>
        </row>
        <row r="27">
          <cell r="A27" t="str">
            <v>0028</v>
          </cell>
          <cell r="C27" t="str">
            <v>Ezra Gillis Building</v>
          </cell>
        </row>
        <row r="28">
          <cell r="A28" t="str">
            <v>0029</v>
          </cell>
          <cell r="C28" t="str">
            <v>Carol Martin Gatton Business &amp; Economics Building</v>
          </cell>
        </row>
        <row r="29">
          <cell r="A29" t="str">
            <v>0030</v>
          </cell>
          <cell r="C29" t="str">
            <v>Miller Hall</v>
          </cell>
        </row>
        <row r="30">
          <cell r="A30" t="str">
            <v>0031</v>
          </cell>
          <cell r="C30" t="str">
            <v>Gatehouse Gate 2</v>
          </cell>
        </row>
        <row r="31">
          <cell r="A31" t="str">
            <v>0032</v>
          </cell>
          <cell r="C31" t="str">
            <v>109 State St</v>
          </cell>
        </row>
        <row r="32">
          <cell r="A32" t="str">
            <v>0033</v>
          </cell>
          <cell r="C32" t="str">
            <v>Engineering Annex</v>
          </cell>
        </row>
        <row r="33">
          <cell r="A33" t="str">
            <v>0034</v>
          </cell>
          <cell r="C33" t="str">
            <v>Margaret I. King Library</v>
          </cell>
        </row>
        <row r="34">
          <cell r="A34" t="str">
            <v>0035</v>
          </cell>
          <cell r="C34" t="str">
            <v>Maxwell Place</v>
          </cell>
        </row>
        <row r="35">
          <cell r="A35" t="str">
            <v>0036</v>
          </cell>
          <cell r="C35" t="str">
            <v>Pence Hall</v>
          </cell>
        </row>
        <row r="36">
          <cell r="A36" t="str">
            <v>0037</v>
          </cell>
          <cell r="C36" t="str">
            <v>Grehan Journalism Building</v>
          </cell>
        </row>
        <row r="37">
          <cell r="A37" t="str">
            <v>0038</v>
          </cell>
          <cell r="C37" t="str">
            <v>S. J. Sam Whalen Building</v>
          </cell>
        </row>
        <row r="38">
          <cell r="A38" t="str">
            <v>0039</v>
          </cell>
          <cell r="C38" t="str">
            <v>Kastle Hall</v>
          </cell>
        </row>
        <row r="39">
          <cell r="A39" t="str">
            <v>0040</v>
          </cell>
          <cell r="C39" t="str">
            <v>McVey Hall</v>
          </cell>
        </row>
        <row r="40">
          <cell r="A40" t="str">
            <v>0041</v>
          </cell>
          <cell r="C40" t="str">
            <v>Anderson Hall Tower</v>
          </cell>
        </row>
        <row r="41">
          <cell r="A41" t="str">
            <v>0042</v>
          </cell>
          <cell r="C41" t="str">
            <v>C. W. Mathews Building</v>
          </cell>
        </row>
        <row r="42">
          <cell r="A42" t="str">
            <v>0043</v>
          </cell>
          <cell r="C42" t="str">
            <v>Law Building</v>
          </cell>
        </row>
        <row r="43">
          <cell r="A43" t="str">
            <v>0044</v>
          </cell>
          <cell r="C43" t="str">
            <v>Memorial Hall</v>
          </cell>
        </row>
        <row r="44">
          <cell r="A44" t="str">
            <v>0045</v>
          </cell>
          <cell r="C44" t="str">
            <v>Erikson Hall</v>
          </cell>
        </row>
        <row r="45">
          <cell r="A45" t="str">
            <v>0046</v>
          </cell>
          <cell r="C45" t="str">
            <v>Mineral Industries Building</v>
          </cell>
        </row>
        <row r="46">
          <cell r="A46" t="str">
            <v>0047</v>
          </cell>
          <cell r="C46" t="str">
            <v>Terrell Civil Engineering Building</v>
          </cell>
        </row>
        <row r="47">
          <cell r="A47" t="str">
            <v>0048</v>
          </cell>
          <cell r="C47" t="str">
            <v>Slone Research Building</v>
          </cell>
        </row>
        <row r="48">
          <cell r="A48" t="str">
            <v>0049</v>
          </cell>
          <cell r="C48" t="str">
            <v>Funkhouser Building</v>
          </cell>
        </row>
        <row r="49">
          <cell r="A49" t="str">
            <v>0050</v>
          </cell>
          <cell r="C49" t="str">
            <v>Chemistry-Physics Building</v>
          </cell>
        </row>
        <row r="50">
          <cell r="A50" t="str">
            <v>0051</v>
          </cell>
          <cell r="C50" t="str">
            <v>Breckinridge Hall</v>
          </cell>
        </row>
        <row r="51">
          <cell r="A51" t="str">
            <v>0052</v>
          </cell>
          <cell r="C51" t="str">
            <v>Kinkead Hall</v>
          </cell>
        </row>
        <row r="52">
          <cell r="A52" t="str">
            <v>0053</v>
          </cell>
          <cell r="C52" t="str">
            <v>Bradley Hall</v>
          </cell>
        </row>
        <row r="53">
          <cell r="A53" t="str">
            <v>0054</v>
          </cell>
          <cell r="C53" t="str">
            <v>Bowman Hall</v>
          </cell>
        </row>
        <row r="54">
          <cell r="A54" t="str">
            <v>0055</v>
          </cell>
          <cell r="C54" t="str">
            <v>Tobacco Research Laboratory</v>
          </cell>
        </row>
        <row r="55">
          <cell r="A55" t="str">
            <v>0056</v>
          </cell>
          <cell r="C55" t="str">
            <v>Scovell Hall</v>
          </cell>
        </row>
        <row r="56">
          <cell r="A56" t="str">
            <v>0057</v>
          </cell>
          <cell r="C56" t="str">
            <v>Small Animal Lab</v>
          </cell>
        </row>
        <row r="57">
          <cell r="A57" t="str">
            <v>0058</v>
          </cell>
          <cell r="C57" t="str">
            <v>Agronomy Head House and Greenhouses 1 &amp; 2</v>
          </cell>
        </row>
        <row r="58">
          <cell r="A58" t="str">
            <v>0059</v>
          </cell>
          <cell r="C58" t="str">
            <v>Chi Omega Sorority</v>
          </cell>
        </row>
        <row r="59">
          <cell r="A59" t="str">
            <v>0061</v>
          </cell>
          <cell r="C59" t="str">
            <v>Delta Delta Delta Sorority</v>
          </cell>
        </row>
        <row r="60">
          <cell r="A60" t="str">
            <v>0062</v>
          </cell>
          <cell r="C60" t="str">
            <v>Alpha Delta Pi Sorority</v>
          </cell>
        </row>
        <row r="61">
          <cell r="A61" t="str">
            <v>0064</v>
          </cell>
          <cell r="C61" t="str">
            <v>Thomas Poe Cooper Building</v>
          </cell>
        </row>
        <row r="62">
          <cell r="A62" t="str">
            <v>0065</v>
          </cell>
          <cell r="C62" t="str">
            <v>Shively Track &amp; Field Stadium</v>
          </cell>
        </row>
        <row r="63">
          <cell r="A63" t="str">
            <v>0066</v>
          </cell>
          <cell r="C63" t="str">
            <v>Kelley Hall</v>
          </cell>
        </row>
        <row r="64">
          <cell r="A64" t="str">
            <v>0067</v>
          </cell>
          <cell r="C64" t="str">
            <v>Dimock Animal Pathology</v>
          </cell>
        </row>
        <row r="65">
          <cell r="A65" t="str">
            <v>0068</v>
          </cell>
          <cell r="C65" t="str">
            <v>653 Maxwelton Ct</v>
          </cell>
        </row>
        <row r="66">
          <cell r="A66" t="str">
            <v>0069</v>
          </cell>
          <cell r="C66" t="str">
            <v>Med Center Annex #5</v>
          </cell>
        </row>
        <row r="67">
          <cell r="A67" t="str">
            <v>0070</v>
          </cell>
          <cell r="C67" t="str">
            <v>Central Hall II</v>
          </cell>
        </row>
        <row r="68">
          <cell r="A68" t="str">
            <v>0071</v>
          </cell>
          <cell r="C68" t="str">
            <v>Central Hall I</v>
          </cell>
        </row>
        <row r="69">
          <cell r="A69" t="str">
            <v>0072</v>
          </cell>
          <cell r="C69" t="str">
            <v>Cooker Trailer Storage</v>
          </cell>
        </row>
        <row r="70">
          <cell r="A70" t="str">
            <v>0073</v>
          </cell>
          <cell r="C70" t="str">
            <v>Multi-Disciplinary Science Building (MDS)</v>
          </cell>
        </row>
        <row r="71">
          <cell r="A71" t="str">
            <v>0074</v>
          </cell>
          <cell r="C71" t="str">
            <v>453 Columbia</v>
          </cell>
        </row>
        <row r="72">
          <cell r="A72" t="str">
            <v>0075</v>
          </cell>
          <cell r="C72" t="str">
            <v>Gatehouse Roach Bldg</v>
          </cell>
        </row>
        <row r="73">
          <cell r="A73" t="str">
            <v>0076</v>
          </cell>
          <cell r="C73" t="str">
            <v>Medical Center Heating and Cooling Plant</v>
          </cell>
        </row>
        <row r="74">
          <cell r="A74" t="str">
            <v>0077</v>
          </cell>
          <cell r="C74" t="str">
            <v>Medical Behavioral Science Building</v>
          </cell>
        </row>
        <row r="75">
          <cell r="A75" t="str">
            <v>0078</v>
          </cell>
          <cell r="C75" t="str">
            <v>Medical Center Storage Facility</v>
          </cell>
        </row>
        <row r="76">
          <cell r="A76" t="str">
            <v>0079</v>
          </cell>
          <cell r="C76" t="str">
            <v>Agriculture Motor Pool</v>
          </cell>
        </row>
        <row r="77">
          <cell r="A77" t="str">
            <v>0080</v>
          </cell>
          <cell r="C77" t="str">
            <v>Cooling Plant #1</v>
          </cell>
        </row>
        <row r="78">
          <cell r="A78" t="str">
            <v>0081</v>
          </cell>
          <cell r="C78" t="str">
            <v>University Lofts</v>
          </cell>
        </row>
        <row r="79">
          <cell r="A79" t="str">
            <v>0082</v>
          </cell>
          <cell r="C79" t="str">
            <v>Agriculture Science Center North</v>
          </cell>
        </row>
        <row r="80">
          <cell r="A80" t="str">
            <v>0083</v>
          </cell>
          <cell r="C80" t="str">
            <v>Seed House</v>
          </cell>
        </row>
        <row r="81">
          <cell r="A81" t="str">
            <v>0084</v>
          </cell>
          <cell r="C81" t="str">
            <v>Ben F. Roach Cancer Care Facility</v>
          </cell>
        </row>
        <row r="82">
          <cell r="A82" t="str">
            <v>0085</v>
          </cell>
          <cell r="C82" t="str">
            <v>Cooper House</v>
          </cell>
        </row>
        <row r="83">
          <cell r="A83" t="str">
            <v>0086</v>
          </cell>
          <cell r="C83" t="str">
            <v>Champions Court I</v>
          </cell>
        </row>
        <row r="84">
          <cell r="A84" t="str">
            <v>0087</v>
          </cell>
          <cell r="C84" t="str">
            <v>Dorothy Enslow Combs Cancer Research Building</v>
          </cell>
        </row>
        <row r="85">
          <cell r="A85" t="str">
            <v>0088</v>
          </cell>
          <cell r="C85" t="str">
            <v>E. S. Good Barn</v>
          </cell>
        </row>
        <row r="86">
          <cell r="A86" t="str">
            <v>0089</v>
          </cell>
          <cell r="C86" t="str">
            <v>Marylou Whitney and John Hendrickson Cancer Facility for Women</v>
          </cell>
        </row>
        <row r="87">
          <cell r="A87" t="str">
            <v>0090</v>
          </cell>
          <cell r="C87" t="str">
            <v>Gluck Equine Research Building</v>
          </cell>
        </row>
        <row r="88">
          <cell r="A88" t="str">
            <v>0091</v>
          </cell>
          <cell r="C88" t="str">
            <v>Haggin Hall</v>
          </cell>
        </row>
        <row r="89">
          <cell r="A89" t="str">
            <v>0092</v>
          </cell>
          <cell r="C89" t="str">
            <v>Reynolds Warehouse #1</v>
          </cell>
        </row>
        <row r="90">
          <cell r="A90" t="str">
            <v>0093</v>
          </cell>
          <cell r="C90" t="str">
            <v>Reynolds Warehouse #2</v>
          </cell>
        </row>
        <row r="91">
          <cell r="A91" t="str">
            <v>0094</v>
          </cell>
          <cell r="C91" t="str">
            <v>Reynolds Warehouse #3</v>
          </cell>
        </row>
        <row r="92">
          <cell r="A92" t="str">
            <v>0095</v>
          </cell>
          <cell r="C92" t="str">
            <v>Woodland Glen I</v>
          </cell>
        </row>
        <row r="93">
          <cell r="A93" t="str">
            <v>0096</v>
          </cell>
          <cell r="C93" t="str">
            <v>Commonwealth Village #2</v>
          </cell>
        </row>
        <row r="94">
          <cell r="A94" t="str">
            <v>0097</v>
          </cell>
          <cell r="C94" t="str">
            <v>Commonwealth Village #1</v>
          </cell>
        </row>
        <row r="95">
          <cell r="A95" t="str">
            <v>0098</v>
          </cell>
          <cell r="C95" t="str">
            <v>Mining &amp; Minerals Resources Building</v>
          </cell>
        </row>
        <row r="96">
          <cell r="A96" t="str">
            <v>0099</v>
          </cell>
          <cell r="C96" t="str">
            <v>Center for Robotics &amp; Manufacturing Systems</v>
          </cell>
        </row>
        <row r="97">
          <cell r="A97" t="str">
            <v>0100</v>
          </cell>
          <cell r="C97" t="str">
            <v>Wendell &amp; Vickie Bell Soccer Complex</v>
          </cell>
        </row>
        <row r="98">
          <cell r="A98" t="str">
            <v>0101</v>
          </cell>
          <cell r="C98" t="str">
            <v>Maintenance Building (Athletics)</v>
          </cell>
        </row>
        <row r="99">
          <cell r="A99" t="str">
            <v>0102</v>
          </cell>
          <cell r="C99" t="str">
            <v>Shively Sports Center</v>
          </cell>
        </row>
        <row r="100">
          <cell r="A100" t="str">
            <v>0103</v>
          </cell>
          <cell r="C100" t="str">
            <v>Soccer Filming Tower</v>
          </cell>
        </row>
        <row r="101">
          <cell r="A101" t="str">
            <v>0104</v>
          </cell>
          <cell r="C101" t="str">
            <v>Helen King Alumni Building</v>
          </cell>
        </row>
        <row r="102">
          <cell r="A102" t="str">
            <v>0105</v>
          </cell>
          <cell r="C102" t="str">
            <v>Woodland Glen II</v>
          </cell>
        </row>
        <row r="103">
          <cell r="A103" t="str">
            <v>0106</v>
          </cell>
          <cell r="C103" t="str">
            <v>Sigma Nu Fraternity</v>
          </cell>
        </row>
        <row r="104">
          <cell r="A104" t="str">
            <v>0107</v>
          </cell>
          <cell r="C104" t="str">
            <v>Delta Gamma Sorority</v>
          </cell>
        </row>
        <row r="105">
          <cell r="A105" t="str">
            <v>0108</v>
          </cell>
          <cell r="C105" t="str">
            <v>Champions Court II</v>
          </cell>
        </row>
        <row r="106">
          <cell r="A106" t="str">
            <v>0109</v>
          </cell>
          <cell r="C106" t="str">
            <v>Delta Zeta Sorority</v>
          </cell>
        </row>
        <row r="107">
          <cell r="A107" t="str">
            <v>0110</v>
          </cell>
          <cell r="C107" t="str">
            <v>Kappa Alpha Theta Sorority</v>
          </cell>
        </row>
        <row r="108">
          <cell r="A108" t="str">
            <v>0111</v>
          </cell>
          <cell r="C108" t="str">
            <v>Phi Sigma Kappa Fraternity</v>
          </cell>
        </row>
        <row r="109">
          <cell r="A109" t="str">
            <v>0113</v>
          </cell>
          <cell r="C109" t="str">
            <v>Alpha Gamma Delta Sorority</v>
          </cell>
        </row>
        <row r="110">
          <cell r="A110" t="str">
            <v>0117</v>
          </cell>
          <cell r="C110" t="str">
            <v>Kappa Delta Sorority</v>
          </cell>
        </row>
        <row r="111">
          <cell r="A111" t="str">
            <v>0118</v>
          </cell>
          <cell r="C111" t="str">
            <v>Delta Sigma Phi Fraternity</v>
          </cell>
        </row>
        <row r="112">
          <cell r="A112" t="str">
            <v>0119</v>
          </cell>
          <cell r="C112" t="str">
            <v>Alpha Gamma Rho Fraternity</v>
          </cell>
        </row>
        <row r="113">
          <cell r="A113" t="str">
            <v>0120</v>
          </cell>
          <cell r="C113" t="str">
            <v>The 90</v>
          </cell>
        </row>
        <row r="114">
          <cell r="A114" t="str">
            <v>0121</v>
          </cell>
          <cell r="C114" t="str">
            <v>New Farmhouse Fraternity</v>
          </cell>
        </row>
        <row r="115">
          <cell r="A115" t="str">
            <v>0122</v>
          </cell>
          <cell r="C115" t="str">
            <v>Blanding II</v>
          </cell>
        </row>
        <row r="116">
          <cell r="A116" t="str">
            <v>0123</v>
          </cell>
          <cell r="C116" t="str">
            <v>Blanding III</v>
          </cell>
        </row>
        <row r="117">
          <cell r="A117" t="str">
            <v>0124</v>
          </cell>
          <cell r="C117" t="str">
            <v>Blanding Tower</v>
          </cell>
        </row>
        <row r="118">
          <cell r="A118" t="str">
            <v>0125</v>
          </cell>
          <cell r="C118" t="str">
            <v>Blanding IV</v>
          </cell>
        </row>
        <row r="119">
          <cell r="A119" t="str">
            <v>0126</v>
          </cell>
          <cell r="C119" t="str">
            <v>Complex Commons</v>
          </cell>
        </row>
        <row r="120">
          <cell r="A120" t="str">
            <v>0127</v>
          </cell>
          <cell r="C120" t="str">
            <v>Kirwan IV</v>
          </cell>
        </row>
        <row r="121">
          <cell r="A121" t="str">
            <v>0128</v>
          </cell>
          <cell r="C121" t="str">
            <v>Kirwan Tower</v>
          </cell>
        </row>
        <row r="122">
          <cell r="A122" t="str">
            <v>0129</v>
          </cell>
          <cell r="C122" t="str">
            <v>Kirwan III</v>
          </cell>
        </row>
        <row r="123">
          <cell r="A123" t="str">
            <v>0130</v>
          </cell>
          <cell r="C123" t="str">
            <v>Kirwan II</v>
          </cell>
        </row>
        <row r="124">
          <cell r="A124" t="str">
            <v>0131</v>
          </cell>
          <cell r="C124" t="str">
            <v>Kirwan I</v>
          </cell>
        </row>
        <row r="125">
          <cell r="A125" t="str">
            <v>0132</v>
          </cell>
          <cell r="C125" t="str">
            <v>Blanding I</v>
          </cell>
        </row>
        <row r="126">
          <cell r="A126" t="str">
            <v>0135</v>
          </cell>
          <cell r="C126" t="str">
            <v>Head House</v>
          </cell>
        </row>
        <row r="127">
          <cell r="A127" t="str">
            <v>0136</v>
          </cell>
          <cell r="C127" t="str">
            <v>Greenhouse No 2</v>
          </cell>
        </row>
        <row r="128">
          <cell r="A128" t="str">
            <v>0137</v>
          </cell>
          <cell r="C128" t="str">
            <v>Greenhouse No 4</v>
          </cell>
        </row>
        <row r="129">
          <cell r="A129" t="str">
            <v>0138</v>
          </cell>
          <cell r="C129" t="str">
            <v>Greenhouse No 7</v>
          </cell>
        </row>
        <row r="130">
          <cell r="A130" t="str">
            <v>0140</v>
          </cell>
          <cell r="C130" t="str">
            <v>Greenhouse No 5</v>
          </cell>
        </row>
        <row r="131">
          <cell r="A131" t="str">
            <v>0141</v>
          </cell>
          <cell r="C131" t="str">
            <v>Greenhouse No 3</v>
          </cell>
        </row>
        <row r="132">
          <cell r="A132" t="str">
            <v>0142</v>
          </cell>
          <cell r="C132" t="str">
            <v>Greenhouse No 1</v>
          </cell>
        </row>
        <row r="133">
          <cell r="A133" t="str">
            <v>0143</v>
          </cell>
          <cell r="C133" t="str">
            <v>Greenhouse No 9</v>
          </cell>
        </row>
        <row r="134">
          <cell r="A134" t="str">
            <v>0144</v>
          </cell>
          <cell r="C134" t="str">
            <v>Greenhouse No 11</v>
          </cell>
        </row>
        <row r="135">
          <cell r="A135" t="str">
            <v>0145</v>
          </cell>
          <cell r="C135" t="str">
            <v>Greenhouse No 6</v>
          </cell>
        </row>
        <row r="136">
          <cell r="A136" t="str">
            <v>0146</v>
          </cell>
          <cell r="C136" t="str">
            <v>Greenhouse No 12</v>
          </cell>
        </row>
        <row r="137">
          <cell r="A137" t="str">
            <v>0147</v>
          </cell>
          <cell r="C137" t="str">
            <v>106 Conn Terrace</v>
          </cell>
        </row>
        <row r="138">
          <cell r="A138" t="str">
            <v>0148</v>
          </cell>
          <cell r="C138" t="str">
            <v>Gatehouse Administration Dr</v>
          </cell>
        </row>
        <row r="139">
          <cell r="A139" t="str">
            <v>0149</v>
          </cell>
          <cell r="C139" t="str">
            <v>Gatehouse Rose &amp; Chem/Physics</v>
          </cell>
        </row>
        <row r="140">
          <cell r="A140" t="str">
            <v>0150</v>
          </cell>
          <cell r="C140" t="str">
            <v>Gatehouse Student Center</v>
          </cell>
        </row>
        <row r="141">
          <cell r="A141" t="str">
            <v>0151</v>
          </cell>
          <cell r="C141" t="str">
            <v>Alpha Gamma Rho Fraternity</v>
          </cell>
        </row>
        <row r="142">
          <cell r="A142" t="str">
            <v>0152</v>
          </cell>
          <cell r="C142" t="str">
            <v>Gatehouse Med Plaza</v>
          </cell>
        </row>
        <row r="143">
          <cell r="A143" t="str">
            <v>0153</v>
          </cell>
          <cell r="C143" t="str">
            <v>Academic Science Building</v>
          </cell>
        </row>
        <row r="144">
          <cell r="A144" t="str">
            <v>0154</v>
          </cell>
          <cell r="C144" t="str">
            <v>Gatehouse Med Plaza</v>
          </cell>
        </row>
        <row r="145">
          <cell r="A145" t="str">
            <v>0155</v>
          </cell>
          <cell r="C145" t="str">
            <v>Gatehouse KY Clinic</v>
          </cell>
        </row>
        <row r="146">
          <cell r="A146" t="str">
            <v>0156</v>
          </cell>
          <cell r="C146" t="str">
            <v>Residence Motor Pool</v>
          </cell>
        </row>
        <row r="147">
          <cell r="A147" t="str">
            <v>0157</v>
          </cell>
          <cell r="C147" t="str">
            <v>Gatehouse Young Library</v>
          </cell>
        </row>
        <row r="148">
          <cell r="A148" t="str">
            <v>0158</v>
          </cell>
          <cell r="C148" t="str">
            <v>113 State St</v>
          </cell>
        </row>
        <row r="149">
          <cell r="A149" t="str">
            <v>0159</v>
          </cell>
          <cell r="C149" t="str">
            <v>Woodland Glen III</v>
          </cell>
        </row>
        <row r="150">
          <cell r="A150" t="str">
            <v>0160</v>
          </cell>
          <cell r="C150" t="str">
            <v>Isolation Barn Incinerator</v>
          </cell>
        </row>
        <row r="151">
          <cell r="A151" t="str">
            <v>0161</v>
          </cell>
          <cell r="C151" t="str">
            <v>Isolation Barn</v>
          </cell>
        </row>
        <row r="152">
          <cell r="A152" t="str">
            <v>0162</v>
          </cell>
          <cell r="C152" t="str">
            <v>Agricultural Machine Research Lab</v>
          </cell>
        </row>
        <row r="153">
          <cell r="A153" t="str">
            <v>0163</v>
          </cell>
          <cell r="C153" t="str">
            <v>Garage by Motor Pool Residence</v>
          </cell>
        </row>
        <row r="154">
          <cell r="A154" t="str">
            <v>0164</v>
          </cell>
          <cell r="C154" t="str">
            <v>Woodland Glen IV</v>
          </cell>
        </row>
        <row r="155">
          <cell r="A155" t="str">
            <v>0165</v>
          </cell>
          <cell r="C155" t="str">
            <v>Bus Shelter #5</v>
          </cell>
        </row>
        <row r="156">
          <cell r="A156" t="str">
            <v>0166</v>
          </cell>
          <cell r="C156" t="str">
            <v>Woodland Glen V</v>
          </cell>
        </row>
        <row r="157">
          <cell r="A157" t="str">
            <v>0167</v>
          </cell>
          <cell r="C157" t="str">
            <v>Shawneetown Bldg A</v>
          </cell>
        </row>
        <row r="158">
          <cell r="A158" t="str">
            <v>0170</v>
          </cell>
          <cell r="C158" t="str">
            <v>Shawneetown Bldg B</v>
          </cell>
        </row>
        <row r="159">
          <cell r="A159" t="str">
            <v>0173</v>
          </cell>
          <cell r="C159" t="str">
            <v>Shawneetown Bldg D</v>
          </cell>
        </row>
        <row r="160">
          <cell r="A160" t="str">
            <v>0174</v>
          </cell>
          <cell r="C160" t="str">
            <v>Shawneetown Bldg F</v>
          </cell>
        </row>
        <row r="161">
          <cell r="A161" t="str">
            <v>0175</v>
          </cell>
          <cell r="C161" t="str">
            <v>Shawneetown Bldg E</v>
          </cell>
        </row>
        <row r="162">
          <cell r="A162" t="str">
            <v>0176</v>
          </cell>
          <cell r="C162" t="str">
            <v>Shawneetown Bldg C</v>
          </cell>
        </row>
        <row r="163">
          <cell r="A163" t="str">
            <v>0177</v>
          </cell>
          <cell r="C163" t="str">
            <v>Stoll Field Viewing Tower</v>
          </cell>
        </row>
        <row r="164">
          <cell r="A164" t="str">
            <v>0178</v>
          </cell>
          <cell r="C164" t="str">
            <v>Parking Garage No 1</v>
          </cell>
        </row>
        <row r="165">
          <cell r="A165" t="str">
            <v>0180</v>
          </cell>
          <cell r="C165" t="str">
            <v>Parking Garage No 2</v>
          </cell>
        </row>
        <row r="166">
          <cell r="A166" t="str">
            <v>0182</v>
          </cell>
          <cell r="C166" t="str">
            <v>Parking Garage No 3</v>
          </cell>
        </row>
        <row r="167">
          <cell r="A167" t="str">
            <v>0183</v>
          </cell>
          <cell r="C167" t="str">
            <v>Wethington Allied Health Building</v>
          </cell>
        </row>
        <row r="168">
          <cell r="A168" t="str">
            <v>0184</v>
          </cell>
          <cell r="C168" t="str">
            <v>Parking Garage No 5</v>
          </cell>
        </row>
        <row r="169">
          <cell r="A169" t="str">
            <v>0185</v>
          </cell>
          <cell r="C169" t="str">
            <v>1037 S. Limestone</v>
          </cell>
        </row>
        <row r="170">
          <cell r="A170" t="str">
            <v>0187</v>
          </cell>
          <cell r="C170" t="str">
            <v>Cooling Plant #2</v>
          </cell>
        </row>
        <row r="171">
          <cell r="A171" t="str">
            <v>0189</v>
          </cell>
          <cell r="C171" t="str">
            <v>Phi Mu</v>
          </cell>
        </row>
        <row r="172">
          <cell r="A172" t="str">
            <v>0190</v>
          </cell>
          <cell r="C172" t="str">
            <v>Arts Metal Building</v>
          </cell>
        </row>
        <row r="173">
          <cell r="A173" t="str">
            <v>0191</v>
          </cell>
          <cell r="C173" t="str">
            <v>Reynolds Warehouse #4</v>
          </cell>
        </row>
        <row r="174">
          <cell r="A174" t="str">
            <v>0192</v>
          </cell>
          <cell r="C174" t="str">
            <v>Maxwell Place Garage</v>
          </cell>
        </row>
        <row r="175">
          <cell r="A175" t="str">
            <v>0193</v>
          </cell>
          <cell r="C175" t="str">
            <v>Lancaster Aquatics</v>
          </cell>
        </row>
        <row r="176">
          <cell r="A176" t="str">
            <v>0194</v>
          </cell>
          <cell r="C176" t="str">
            <v>Boone Tennis Center</v>
          </cell>
        </row>
        <row r="177">
          <cell r="A177" t="str">
            <v>0196</v>
          </cell>
          <cell r="C177" t="str">
            <v>Flammable Storage Building</v>
          </cell>
        </row>
        <row r="178">
          <cell r="A178" t="str">
            <v>0197</v>
          </cell>
          <cell r="C178" t="str">
            <v>W. P. Garrigus Building</v>
          </cell>
        </row>
        <row r="179">
          <cell r="A179" t="str">
            <v>0198</v>
          </cell>
          <cell r="C179" t="str">
            <v>Multi-Disciplinary Research Lab #3</v>
          </cell>
        </row>
        <row r="180">
          <cell r="A180" t="str">
            <v>0199</v>
          </cell>
          <cell r="C180" t="str">
            <v>Electric Substation #2</v>
          </cell>
        </row>
        <row r="181">
          <cell r="A181" t="str">
            <v>0200</v>
          </cell>
          <cell r="C181" t="str">
            <v>Seaton Center</v>
          </cell>
        </row>
        <row r="182">
          <cell r="A182" t="str">
            <v>0202</v>
          </cell>
          <cell r="C182" t="str">
            <v>Bernard Johnson Student Rec Ctr</v>
          </cell>
        </row>
        <row r="183">
          <cell r="A183" t="str">
            <v>0204</v>
          </cell>
          <cell r="C183" t="str">
            <v>Commonwealth Stadium</v>
          </cell>
        </row>
        <row r="184">
          <cell r="A184" t="str">
            <v>0207</v>
          </cell>
          <cell r="C184" t="str">
            <v>Warren Wright Medical Plaza</v>
          </cell>
        </row>
        <row r="185">
          <cell r="A185" t="str">
            <v>0209</v>
          </cell>
          <cell r="C185" t="str">
            <v>Lucille Caudill Little Fine Arts Library</v>
          </cell>
        </row>
        <row r="186">
          <cell r="A186" t="str">
            <v>0210</v>
          </cell>
          <cell r="C186" t="str">
            <v>T H Morgan Biological Sciences</v>
          </cell>
        </row>
        <row r="187">
          <cell r="A187" t="str">
            <v>0211</v>
          </cell>
          <cell r="C187" t="str">
            <v>Recreation Equipment Storage Building</v>
          </cell>
        </row>
        <row r="188">
          <cell r="A188" t="str">
            <v>0212</v>
          </cell>
          <cell r="C188" t="str">
            <v>Agricultural Distribution Center</v>
          </cell>
        </row>
        <row r="189">
          <cell r="A189" t="str">
            <v>0213</v>
          </cell>
          <cell r="C189" t="str">
            <v>Sanders-Brown Center on Aging</v>
          </cell>
        </row>
        <row r="190">
          <cell r="A190" t="str">
            <v>0214</v>
          </cell>
          <cell r="C190" t="str">
            <v>Farm Maintenance Storage Shed</v>
          </cell>
        </row>
        <row r="191">
          <cell r="A191" t="str">
            <v>0215</v>
          </cell>
          <cell r="C191" t="str">
            <v>College of Nursing</v>
          </cell>
        </row>
        <row r="192">
          <cell r="A192" t="str">
            <v>0216</v>
          </cell>
          <cell r="C192" t="str">
            <v>John W Oswald Building</v>
          </cell>
        </row>
        <row r="193">
          <cell r="A193" t="str">
            <v>0217</v>
          </cell>
          <cell r="C193" t="str">
            <v>Kentucky Tobacco Research and Development Center</v>
          </cell>
        </row>
        <row r="194">
          <cell r="A194" t="str">
            <v>0219</v>
          </cell>
          <cell r="C194" t="str">
            <v>468 Rose Lane</v>
          </cell>
        </row>
        <row r="195">
          <cell r="A195" t="str">
            <v>0220</v>
          </cell>
          <cell r="C195" t="str">
            <v>Singletary Center for the Arts</v>
          </cell>
        </row>
        <row r="196">
          <cell r="A196" t="str">
            <v>0222</v>
          </cell>
          <cell r="C196" t="str">
            <v>Greg Page Apartments 1</v>
          </cell>
        </row>
        <row r="197">
          <cell r="A197" t="str">
            <v>0223</v>
          </cell>
          <cell r="C197" t="str">
            <v>Greg Page Apartments 2</v>
          </cell>
        </row>
        <row r="198">
          <cell r="A198" t="str">
            <v>0224</v>
          </cell>
          <cell r="C198" t="str">
            <v>Greg Page Apartments 3</v>
          </cell>
        </row>
        <row r="199">
          <cell r="A199" t="str">
            <v>0225</v>
          </cell>
          <cell r="C199" t="str">
            <v>Greg Page Apartments 4</v>
          </cell>
        </row>
        <row r="200">
          <cell r="A200" t="str">
            <v>0227</v>
          </cell>
          <cell r="C200" t="str">
            <v>Greg Page Apartments 5</v>
          </cell>
        </row>
        <row r="201">
          <cell r="A201" t="str">
            <v>0229</v>
          </cell>
          <cell r="C201" t="str">
            <v>Greg Page Apartments 6</v>
          </cell>
        </row>
        <row r="202">
          <cell r="A202" t="str">
            <v>0230</v>
          </cell>
          <cell r="C202" t="str">
            <v>Greg Page Apartments 7</v>
          </cell>
        </row>
        <row r="203">
          <cell r="A203" t="str">
            <v>0231</v>
          </cell>
          <cell r="C203" t="str">
            <v>Greg Page Apartments 8</v>
          </cell>
        </row>
        <row r="204">
          <cell r="A204" t="str">
            <v>0232</v>
          </cell>
          <cell r="C204" t="str">
            <v>Greg Page Apartments 10</v>
          </cell>
        </row>
        <row r="205">
          <cell r="A205" t="str">
            <v>0235</v>
          </cell>
          <cell r="C205" t="str">
            <v>Greg Page Apartments 11</v>
          </cell>
        </row>
        <row r="206">
          <cell r="A206" t="str">
            <v>0236</v>
          </cell>
          <cell r="C206" t="str">
            <v>Greg Page Apartments 12</v>
          </cell>
        </row>
        <row r="207">
          <cell r="A207" t="str">
            <v>0237</v>
          </cell>
          <cell r="C207" t="str">
            <v>Greg Page Apartments 13</v>
          </cell>
        </row>
        <row r="208">
          <cell r="A208" t="str">
            <v>0240</v>
          </cell>
          <cell r="C208" t="str">
            <v>Greg Page Apartments 14</v>
          </cell>
        </row>
        <row r="209">
          <cell r="A209" t="str">
            <v>0241</v>
          </cell>
          <cell r="C209" t="str">
            <v>Greg Page Apartments 15</v>
          </cell>
        </row>
        <row r="210">
          <cell r="A210" t="str">
            <v>0243</v>
          </cell>
          <cell r="C210" t="str">
            <v>Greg Page Apartments 16</v>
          </cell>
        </row>
        <row r="211">
          <cell r="A211" t="str">
            <v>0244</v>
          </cell>
          <cell r="C211" t="str">
            <v>Greg Page Apartments 17</v>
          </cell>
        </row>
        <row r="212">
          <cell r="A212" t="str">
            <v>0245</v>
          </cell>
          <cell r="C212" t="str">
            <v>Greg Page Apartments 18</v>
          </cell>
        </row>
        <row r="213">
          <cell r="A213" t="str">
            <v>0246</v>
          </cell>
          <cell r="C213" t="str">
            <v>Greg Page Apartments 19</v>
          </cell>
        </row>
        <row r="214">
          <cell r="A214" t="str">
            <v>0247</v>
          </cell>
          <cell r="C214" t="str">
            <v>Greg Page Apartments 20</v>
          </cell>
        </row>
        <row r="215">
          <cell r="A215" t="str">
            <v>0248</v>
          </cell>
          <cell r="C215" t="str">
            <v>Greg Page Apartments 21</v>
          </cell>
        </row>
        <row r="216">
          <cell r="A216" t="str">
            <v>0249</v>
          </cell>
          <cell r="C216" t="str">
            <v>Greg Page Apartments 22</v>
          </cell>
        </row>
        <row r="217">
          <cell r="A217" t="str">
            <v>0250</v>
          </cell>
          <cell r="C217" t="str">
            <v>Greg Page Apartments 23</v>
          </cell>
        </row>
        <row r="218">
          <cell r="A218" t="str">
            <v>0252</v>
          </cell>
          <cell r="C218" t="str">
            <v>Greg Page Apartments 24</v>
          </cell>
        </row>
        <row r="219">
          <cell r="A219" t="str">
            <v>0253</v>
          </cell>
          <cell r="C219" t="str">
            <v>Greg Page Apartments 25</v>
          </cell>
        </row>
        <row r="220">
          <cell r="A220" t="str">
            <v>0254</v>
          </cell>
          <cell r="C220" t="str">
            <v>Greg Page Food Storage Laundry</v>
          </cell>
        </row>
        <row r="221">
          <cell r="A221" t="str">
            <v>0255</v>
          </cell>
          <cell r="C221" t="str">
            <v>Communications Building</v>
          </cell>
        </row>
        <row r="222">
          <cell r="A222" t="str">
            <v>0256</v>
          </cell>
          <cell r="C222" t="str">
            <v>Information Building</v>
          </cell>
        </row>
        <row r="223">
          <cell r="A223" t="str">
            <v>0257</v>
          </cell>
          <cell r="C223" t="str">
            <v>Moloney Building</v>
          </cell>
        </row>
        <row r="224">
          <cell r="A224" t="str">
            <v>0258</v>
          </cell>
          <cell r="C224" t="str">
            <v>Bruce Poundstone Regulatory Services Building</v>
          </cell>
        </row>
        <row r="225">
          <cell r="A225" t="str">
            <v>0259</v>
          </cell>
          <cell r="C225" t="str">
            <v>Charles E. Barnhart Building</v>
          </cell>
        </row>
        <row r="226">
          <cell r="A226" t="str">
            <v>0260</v>
          </cell>
          <cell r="C226" t="str">
            <v>Nutter Football Training Facility</v>
          </cell>
        </row>
        <row r="227">
          <cell r="A227" t="str">
            <v>0261</v>
          </cell>
          <cell r="C227" t="str">
            <v>PPD Storage Building</v>
          </cell>
        </row>
        <row r="228">
          <cell r="A228" t="str">
            <v>0262</v>
          </cell>
          <cell r="C228" t="str">
            <v>BIRP Building</v>
          </cell>
        </row>
        <row r="229">
          <cell r="A229" t="str">
            <v>0263</v>
          </cell>
          <cell r="C229" t="str">
            <v>The Football Training Facility</v>
          </cell>
        </row>
        <row r="230">
          <cell r="A230" t="str">
            <v>0264</v>
          </cell>
          <cell r="C230" t="str">
            <v>Oliver H. Raymond Civil Engineering</v>
          </cell>
        </row>
        <row r="231">
          <cell r="A231" t="str">
            <v>0265</v>
          </cell>
          <cell r="C231" t="str">
            <v>Gas Storage Building</v>
          </cell>
        </row>
        <row r="232">
          <cell r="A232" t="str">
            <v>0266</v>
          </cell>
          <cell r="C232" t="str">
            <v>Hagan Baseball Stadium</v>
          </cell>
        </row>
        <row r="233">
          <cell r="A233" t="str">
            <v>0267</v>
          </cell>
          <cell r="C233" t="str">
            <v>Kentucky Clinic</v>
          </cell>
        </row>
        <row r="234">
          <cell r="A234" t="str">
            <v>0268</v>
          </cell>
          <cell r="C234" t="str">
            <v>Nutter Field House</v>
          </cell>
        </row>
        <row r="235">
          <cell r="A235" t="str">
            <v>0269</v>
          </cell>
          <cell r="C235" t="str">
            <v>ASTeCC</v>
          </cell>
        </row>
        <row r="236">
          <cell r="A236" t="str">
            <v>0272</v>
          </cell>
          <cell r="C236" t="str">
            <v>Electric HVAC Building</v>
          </cell>
        </row>
        <row r="237">
          <cell r="A237" t="str">
            <v>0274</v>
          </cell>
          <cell r="C237" t="str">
            <v>PPD Greenhouse</v>
          </cell>
        </row>
        <row r="238">
          <cell r="A238" t="str">
            <v>0275</v>
          </cell>
          <cell r="C238" t="str">
            <v>Hazardous Waste Storage</v>
          </cell>
        </row>
        <row r="239">
          <cell r="A239" t="str">
            <v>0276</v>
          </cell>
          <cell r="C239" t="str">
            <v>UK Hospital - Chandler Medical Center &amp; Hospital</v>
          </cell>
        </row>
        <row r="240">
          <cell r="A240" t="str">
            <v>0277</v>
          </cell>
          <cell r="C240" t="str">
            <v>Gill Heart Institute</v>
          </cell>
        </row>
        <row r="241">
          <cell r="A241" t="str">
            <v>0278</v>
          </cell>
          <cell r="C241" t="str">
            <v>Dental Science Building</v>
          </cell>
        </row>
        <row r="242">
          <cell r="A242" t="str">
            <v>0279</v>
          </cell>
          <cell r="C242" t="str">
            <v>William R. Willard Medical Education Building</v>
          </cell>
        </row>
        <row r="243">
          <cell r="A243" t="str">
            <v>0281</v>
          </cell>
          <cell r="C243" t="str">
            <v>Arboretum Tool Shed</v>
          </cell>
        </row>
        <row r="244">
          <cell r="A244" t="str">
            <v>0282</v>
          </cell>
          <cell r="C244" t="str">
            <v>154 Bonnie Brae</v>
          </cell>
        </row>
        <row r="245">
          <cell r="A245" t="str">
            <v>0283</v>
          </cell>
          <cell r="C245" t="str">
            <v>Dorotha Smith Oatts Visitor Center</v>
          </cell>
        </row>
        <row r="246">
          <cell r="A246" t="str">
            <v>0284</v>
          </cell>
          <cell r="C246" t="str">
            <v>Arboretum Restrooms</v>
          </cell>
        </row>
        <row r="247">
          <cell r="A247" t="str">
            <v>0285</v>
          </cell>
          <cell r="C247" t="str">
            <v>Peter P. Bosomworth Health Sciences Research Building</v>
          </cell>
        </row>
        <row r="248">
          <cell r="A248" t="str">
            <v>0286</v>
          </cell>
          <cell r="C248" t="str">
            <v>Plant Sciences</v>
          </cell>
        </row>
        <row r="249">
          <cell r="A249" t="str">
            <v>0287</v>
          </cell>
          <cell r="C249" t="str">
            <v>455 Woodland Ave</v>
          </cell>
        </row>
        <row r="250">
          <cell r="A250" t="str">
            <v>0288</v>
          </cell>
          <cell r="C250" t="str">
            <v>252 East Maxwell St</v>
          </cell>
        </row>
        <row r="251">
          <cell r="A251" t="str">
            <v>0289</v>
          </cell>
          <cell r="C251" t="str">
            <v>206 East Maxwell St</v>
          </cell>
        </row>
        <row r="252">
          <cell r="A252" t="str">
            <v>0293</v>
          </cell>
          <cell r="C252" t="str">
            <v>408 Pennsylvania Ct</v>
          </cell>
        </row>
        <row r="253">
          <cell r="A253" t="str">
            <v>0294</v>
          </cell>
          <cell r="C253" t="str">
            <v>315 Scott St</v>
          </cell>
        </row>
        <row r="254">
          <cell r="A254" t="str">
            <v>0297</v>
          </cell>
          <cell r="C254" t="str">
            <v>317 Scott St</v>
          </cell>
        </row>
        <row r="255">
          <cell r="A255" t="str">
            <v>0298</v>
          </cell>
          <cell r="C255" t="str">
            <v>321 Scott St</v>
          </cell>
        </row>
        <row r="256">
          <cell r="A256" t="str">
            <v>0300</v>
          </cell>
          <cell r="C256" t="str">
            <v>641 South Limestone St</v>
          </cell>
        </row>
        <row r="257">
          <cell r="A257" t="str">
            <v>0301</v>
          </cell>
          <cell r="C257" t="str">
            <v>Thomas D Clark Building</v>
          </cell>
        </row>
        <row r="258">
          <cell r="A258" t="str">
            <v>0302</v>
          </cell>
          <cell r="C258" t="str">
            <v>663 South Limestone Garage</v>
          </cell>
        </row>
        <row r="259">
          <cell r="A259" t="str">
            <v>0303</v>
          </cell>
          <cell r="C259" t="str">
            <v>Bingham Davis House</v>
          </cell>
        </row>
        <row r="260">
          <cell r="A260" t="str">
            <v>0305</v>
          </cell>
          <cell r="C260" t="str">
            <v>Raymond F. Betts House</v>
          </cell>
        </row>
        <row r="261">
          <cell r="A261" t="str">
            <v>0312</v>
          </cell>
          <cell r="C261" t="str">
            <v>Max Kade German House and Cultural Center</v>
          </cell>
        </row>
        <row r="262">
          <cell r="A262" t="str">
            <v>0314</v>
          </cell>
          <cell r="C262" t="str">
            <v>654 Maxwelton Ct</v>
          </cell>
        </row>
        <row r="263">
          <cell r="A263" t="str">
            <v>0315</v>
          </cell>
          <cell r="C263" t="str">
            <v>624 Maxwelton Ct</v>
          </cell>
        </row>
        <row r="264">
          <cell r="A264" t="str">
            <v>0324</v>
          </cell>
          <cell r="C264" t="str">
            <v>626 Maxwelton Ct</v>
          </cell>
        </row>
        <row r="265">
          <cell r="A265" t="str">
            <v>0325</v>
          </cell>
          <cell r="C265" t="str">
            <v>641 Maxwelton Ct</v>
          </cell>
        </row>
        <row r="266">
          <cell r="A266" t="str">
            <v>0327</v>
          </cell>
          <cell r="C266" t="str">
            <v>643 Maxwelton Ct</v>
          </cell>
        </row>
        <row r="267">
          <cell r="A267" t="str">
            <v>0333</v>
          </cell>
          <cell r="C267" t="str">
            <v>644 Maxwelton Ct</v>
          </cell>
        </row>
        <row r="268">
          <cell r="A268" t="str">
            <v>0336</v>
          </cell>
          <cell r="C268" t="str">
            <v>520 Oldham Ct</v>
          </cell>
        </row>
        <row r="269">
          <cell r="A269" t="str">
            <v>0337</v>
          </cell>
          <cell r="C269" t="str">
            <v>123 State St</v>
          </cell>
        </row>
        <row r="270">
          <cell r="A270" t="str">
            <v>0343</v>
          </cell>
          <cell r="C270" t="str">
            <v>119 State St</v>
          </cell>
        </row>
        <row r="271">
          <cell r="A271" t="str">
            <v>0344</v>
          </cell>
          <cell r="C271" t="str">
            <v>400 Pennsylvania Ct</v>
          </cell>
        </row>
        <row r="272">
          <cell r="A272" t="str">
            <v>0345</v>
          </cell>
          <cell r="C272" t="str">
            <v>402 Pennsylvania Ct</v>
          </cell>
        </row>
        <row r="273">
          <cell r="A273" t="str">
            <v>0346</v>
          </cell>
          <cell r="C273" t="str">
            <v>405 Pennsylvania Ct</v>
          </cell>
        </row>
        <row r="274">
          <cell r="A274" t="str">
            <v>0347</v>
          </cell>
          <cell r="C274" t="str">
            <v>406 Pennsylvania Ct</v>
          </cell>
        </row>
        <row r="275">
          <cell r="A275" t="str">
            <v>0348</v>
          </cell>
          <cell r="C275" t="str">
            <v>410 Pennsylvania Ct</v>
          </cell>
        </row>
        <row r="276">
          <cell r="A276" t="str">
            <v>0349</v>
          </cell>
          <cell r="C276" t="str">
            <v>319 Rose Lane</v>
          </cell>
        </row>
        <row r="277">
          <cell r="A277" t="str">
            <v>0350</v>
          </cell>
          <cell r="C277" t="str">
            <v>321 Rose Lane</v>
          </cell>
        </row>
        <row r="278">
          <cell r="A278" t="str">
            <v>0351</v>
          </cell>
          <cell r="C278" t="str">
            <v>162-164 Gazette Avenue</v>
          </cell>
        </row>
        <row r="279">
          <cell r="A279" t="str">
            <v>0353</v>
          </cell>
          <cell r="C279" t="str">
            <v>Sky Blue Solar House</v>
          </cell>
        </row>
        <row r="280">
          <cell r="A280" t="str">
            <v>0355</v>
          </cell>
          <cell r="C280" t="str">
            <v>150 Gazette Avenue</v>
          </cell>
        </row>
        <row r="281">
          <cell r="A281" t="str">
            <v>0356</v>
          </cell>
          <cell r="C281" t="str">
            <v>Bus Shelter #1</v>
          </cell>
        </row>
        <row r="282">
          <cell r="A282" t="str">
            <v>0361</v>
          </cell>
          <cell r="C282" t="str">
            <v>Bus Shelter #2</v>
          </cell>
        </row>
        <row r="283">
          <cell r="A283" t="str">
            <v>0362</v>
          </cell>
          <cell r="C283" t="str">
            <v>Bus Shelter #3</v>
          </cell>
        </row>
        <row r="284">
          <cell r="A284" t="str">
            <v>0363</v>
          </cell>
          <cell r="C284" t="str">
            <v>Bus Shelter #7</v>
          </cell>
        </row>
        <row r="285">
          <cell r="A285" t="str">
            <v>0365</v>
          </cell>
          <cell r="C285" t="str">
            <v>Bus Shelter #6</v>
          </cell>
        </row>
        <row r="286">
          <cell r="A286" t="str">
            <v>0377</v>
          </cell>
          <cell r="C286" t="str">
            <v>Bus Shelter #9</v>
          </cell>
        </row>
        <row r="287">
          <cell r="A287" t="str">
            <v>0378</v>
          </cell>
          <cell r="C287" t="str">
            <v>Bus Shelter #10</v>
          </cell>
        </row>
        <row r="288">
          <cell r="A288" t="str">
            <v>0381</v>
          </cell>
          <cell r="C288" t="str">
            <v>Bus Shelter #11</v>
          </cell>
        </row>
        <row r="289">
          <cell r="A289" t="str">
            <v>0386</v>
          </cell>
          <cell r="C289" t="str">
            <v>Ellen H. Richards House</v>
          </cell>
        </row>
        <row r="290">
          <cell r="A290" t="str">
            <v>0390</v>
          </cell>
          <cell r="C290" t="str">
            <v>Weldon House</v>
          </cell>
        </row>
        <row r="291">
          <cell r="A291" t="str">
            <v>0391</v>
          </cell>
          <cell r="C291" t="str">
            <v>341-343 Scott St</v>
          </cell>
        </row>
        <row r="292">
          <cell r="A292" t="str">
            <v>0392</v>
          </cell>
          <cell r="C292" t="str">
            <v>403 Pennsylvania Ct</v>
          </cell>
        </row>
        <row r="293">
          <cell r="A293" t="str">
            <v>0393</v>
          </cell>
          <cell r="C293" t="str">
            <v>Softball/Soccer Locker Rooms</v>
          </cell>
        </row>
        <row r="294">
          <cell r="A294" t="str">
            <v>0394</v>
          </cell>
          <cell r="C294" t="str">
            <v>Bus Shelter #12</v>
          </cell>
        </row>
        <row r="295">
          <cell r="A295" t="str">
            <v>0397</v>
          </cell>
          <cell r="C295" t="str">
            <v>660 South Limestone</v>
          </cell>
        </row>
        <row r="296">
          <cell r="A296" t="str">
            <v>0398</v>
          </cell>
          <cell r="C296" t="str">
            <v>Bus Shelter #4</v>
          </cell>
        </row>
        <row r="297">
          <cell r="A297" t="str">
            <v>0399</v>
          </cell>
          <cell r="C297" t="str">
            <v>Bus Shelter #13</v>
          </cell>
        </row>
        <row r="298">
          <cell r="A298" t="str">
            <v>0400</v>
          </cell>
          <cell r="C298" t="str">
            <v>424 Euclid Avenue</v>
          </cell>
        </row>
        <row r="299">
          <cell r="A299" t="str">
            <v>0401</v>
          </cell>
          <cell r="C299" t="str">
            <v>Commonwealth House</v>
          </cell>
        </row>
        <row r="300">
          <cell r="A300" t="str">
            <v>0402</v>
          </cell>
          <cell r="C300" t="str">
            <v>William E and Casiana Schmidt Vocal Arts Center</v>
          </cell>
        </row>
        <row r="301">
          <cell r="A301" t="str">
            <v>0412</v>
          </cell>
          <cell r="C301" t="str">
            <v>Ligon House</v>
          </cell>
        </row>
        <row r="302">
          <cell r="A302" t="str">
            <v>0413</v>
          </cell>
          <cell r="C302" t="str">
            <v>John Cropp Softball Stadium</v>
          </cell>
        </row>
        <row r="303">
          <cell r="A303" t="str">
            <v>0416</v>
          </cell>
          <cell r="C303" t="str">
            <v>Hitting Pavilion</v>
          </cell>
        </row>
        <row r="304">
          <cell r="A304" t="str">
            <v>0417</v>
          </cell>
          <cell r="C304" t="str">
            <v>Football Storage Shed</v>
          </cell>
        </row>
        <row r="305">
          <cell r="A305" t="str">
            <v>0418</v>
          </cell>
          <cell r="C305" t="str">
            <v>Shively Grounds Storage Building</v>
          </cell>
        </row>
        <row r="306">
          <cell r="A306" t="str">
            <v>0419</v>
          </cell>
          <cell r="C306" t="str">
            <v>Shively Grounds Building</v>
          </cell>
        </row>
        <row r="307">
          <cell r="A307" t="str">
            <v>0420</v>
          </cell>
          <cell r="C307" t="str">
            <v>W.T. Young Library</v>
          </cell>
        </row>
        <row r="308">
          <cell r="A308" t="str">
            <v>0428</v>
          </cell>
          <cell r="C308" t="str">
            <v>149 Transcript Ave</v>
          </cell>
        </row>
        <row r="309">
          <cell r="A309" t="str">
            <v>0432</v>
          </cell>
          <cell r="C309" t="str">
            <v>153 Transcript Ave</v>
          </cell>
        </row>
        <row r="310">
          <cell r="A310" t="str">
            <v>0433</v>
          </cell>
          <cell r="C310" t="str">
            <v>Limestone Park I</v>
          </cell>
        </row>
        <row r="311">
          <cell r="A311" t="str">
            <v>0442</v>
          </cell>
          <cell r="C311" t="str">
            <v>Limestone Park II</v>
          </cell>
        </row>
        <row r="312">
          <cell r="A312" t="str">
            <v>0446</v>
          </cell>
          <cell r="C312" t="str">
            <v>220 Transcript Ave</v>
          </cell>
        </row>
        <row r="313">
          <cell r="A313" t="str">
            <v>0447</v>
          </cell>
          <cell r="C313" t="str">
            <v>505 Oldham Ct</v>
          </cell>
        </row>
        <row r="314">
          <cell r="A314" t="str">
            <v>0448</v>
          </cell>
          <cell r="C314" t="str">
            <v>LCC Academic Tech Building</v>
          </cell>
        </row>
        <row r="315">
          <cell r="A315" t="str">
            <v>0449</v>
          </cell>
          <cell r="C315" t="str">
            <v>408 Linden Walk</v>
          </cell>
        </row>
        <row r="316">
          <cell r="A316" t="str">
            <v>0450</v>
          </cell>
          <cell r="C316" t="str">
            <v>Real Properties Garage</v>
          </cell>
        </row>
        <row r="317">
          <cell r="A317" t="str">
            <v>0451</v>
          </cell>
          <cell r="C317" t="str">
            <v>Boone Tennis Stadium</v>
          </cell>
        </row>
        <row r="318">
          <cell r="A318" t="str">
            <v>0452</v>
          </cell>
          <cell r="C318" t="str">
            <v>518 Oldham Ct</v>
          </cell>
        </row>
        <row r="319">
          <cell r="A319" t="str">
            <v>0453</v>
          </cell>
          <cell r="C319" t="str">
            <v>Woodland Early Learning Center</v>
          </cell>
        </row>
        <row r="320">
          <cell r="A320" t="str">
            <v>0456</v>
          </cell>
          <cell r="C320" t="str">
            <v>1117 South Limestone</v>
          </cell>
        </row>
        <row r="321">
          <cell r="A321" t="str">
            <v>0460</v>
          </cell>
          <cell r="C321" t="str">
            <v>Environmental Quality Management</v>
          </cell>
        </row>
        <row r="322">
          <cell r="A322" t="str">
            <v>0461</v>
          </cell>
          <cell r="C322" t="str">
            <v>Stuckert Career Center</v>
          </cell>
        </row>
        <row r="323">
          <cell r="A323" t="str">
            <v>0467</v>
          </cell>
          <cell r="C323" t="str">
            <v>James F. Hardymon Communications Building</v>
          </cell>
        </row>
        <row r="324">
          <cell r="A324" t="str">
            <v>0473</v>
          </cell>
          <cell r="C324" t="str">
            <v>Ralph G Anderson Building (Mech Eng)</v>
          </cell>
        </row>
        <row r="325">
          <cell r="A325" t="str">
            <v>0481</v>
          </cell>
          <cell r="C325" t="str">
            <v>Sigma Chi Fraternity House</v>
          </cell>
        </row>
        <row r="326">
          <cell r="A326" t="str">
            <v>0482</v>
          </cell>
          <cell r="C326" t="str">
            <v>Alpha Tau Omega Fraternity</v>
          </cell>
        </row>
        <row r="327">
          <cell r="A327" t="str">
            <v>0484</v>
          </cell>
          <cell r="C327" t="str">
            <v>Robert Straus Behavioral Research Building</v>
          </cell>
        </row>
        <row r="328">
          <cell r="A328" t="str">
            <v>0485</v>
          </cell>
          <cell r="C328" t="str">
            <v>Sigma Alpha Epsilon Fraternity</v>
          </cell>
        </row>
        <row r="329">
          <cell r="A329" t="str">
            <v>0487</v>
          </cell>
          <cell r="C329" t="str">
            <v>Biomedical Biological Sciences Research Building</v>
          </cell>
        </row>
        <row r="330">
          <cell r="A330" t="str">
            <v>0488</v>
          </cell>
          <cell r="C330" t="str">
            <v>Central Utility Plant #4</v>
          </cell>
        </row>
        <row r="331">
          <cell r="A331" t="str">
            <v>0489</v>
          </cell>
          <cell r="C331" t="str">
            <v>College of Medicine Learning Center</v>
          </cell>
        </row>
        <row r="332">
          <cell r="A332" t="str">
            <v>0490</v>
          </cell>
          <cell r="C332" t="str">
            <v>BBSRB Generator Building</v>
          </cell>
        </row>
        <row r="333">
          <cell r="A333" t="str">
            <v>0494</v>
          </cell>
          <cell r="C333" t="str">
            <v>630 South Broadway</v>
          </cell>
        </row>
        <row r="334">
          <cell r="A334" t="str">
            <v>0495</v>
          </cell>
          <cell r="C334" t="str">
            <v>John T. Smith Hall</v>
          </cell>
        </row>
        <row r="335">
          <cell r="A335" t="str">
            <v>0503</v>
          </cell>
          <cell r="C335" t="str">
            <v>Dale E. Baldwin Hall</v>
          </cell>
        </row>
        <row r="336">
          <cell r="A336" t="str">
            <v>0504</v>
          </cell>
          <cell r="C336" t="str">
            <v>Margaret Ingels Hall</v>
          </cell>
        </row>
        <row r="337">
          <cell r="A337" t="str">
            <v>0505</v>
          </cell>
          <cell r="C337" t="str">
            <v>David P. Roselle Hall</v>
          </cell>
        </row>
        <row r="338">
          <cell r="A338" t="str">
            <v>0506</v>
          </cell>
          <cell r="C338" t="str">
            <v>Parking Structure #6</v>
          </cell>
        </row>
        <row r="339">
          <cell r="A339" t="str">
            <v>0507</v>
          </cell>
          <cell r="C339" t="str">
            <v>Parking Structure #7</v>
          </cell>
        </row>
        <row r="340">
          <cell r="A340" t="str">
            <v>0509</v>
          </cell>
          <cell r="C340" t="str">
            <v>University Health Service</v>
          </cell>
        </row>
        <row r="341">
          <cell r="A341" t="str">
            <v>0514</v>
          </cell>
          <cell r="C341" t="str">
            <v>Baseball Training Pavilion</v>
          </cell>
        </row>
        <row r="342">
          <cell r="A342" t="str">
            <v>0517</v>
          </cell>
          <cell r="C342" t="str">
            <v>Storage Shed</v>
          </cell>
        </row>
        <row r="343">
          <cell r="A343" t="str">
            <v>0518</v>
          </cell>
          <cell r="C343" t="str">
            <v>Bio-Pharm (BP)</v>
          </cell>
        </row>
        <row r="344">
          <cell r="A344" t="str">
            <v>0564</v>
          </cell>
          <cell r="C344" t="str">
            <v>413 Pennsylvania Ct</v>
          </cell>
        </row>
        <row r="345">
          <cell r="A345" t="str">
            <v>0565</v>
          </cell>
          <cell r="C345" t="str">
            <v>Parking Structure #8</v>
          </cell>
        </row>
        <row r="346">
          <cell r="A346" t="str">
            <v>0566</v>
          </cell>
          <cell r="C346" t="str">
            <v>Pavilion A</v>
          </cell>
        </row>
        <row r="347">
          <cell r="A347" t="str">
            <v>0567</v>
          </cell>
          <cell r="C347" t="str">
            <v>Joe Craft Center</v>
          </cell>
        </row>
        <row r="348">
          <cell r="A348" t="str">
            <v>0568</v>
          </cell>
          <cell r="C348" t="str">
            <v>788 Press Avenue</v>
          </cell>
        </row>
        <row r="349">
          <cell r="A349" t="str">
            <v>0571</v>
          </cell>
          <cell r="C349" t="str">
            <v>792 Press Avenue</v>
          </cell>
        </row>
        <row r="350">
          <cell r="A350" t="str">
            <v>0572</v>
          </cell>
          <cell r="C350" t="str">
            <v>796 Press Avenue</v>
          </cell>
        </row>
        <row r="351">
          <cell r="A351" t="str">
            <v>0582</v>
          </cell>
          <cell r="C351" t="str">
            <v>800 Press Avenue</v>
          </cell>
        </row>
        <row r="352">
          <cell r="A352" t="str">
            <v>0585</v>
          </cell>
          <cell r="C352" t="str">
            <v>Medical Office Building (Samaritan)</v>
          </cell>
        </row>
        <row r="353">
          <cell r="A353" t="str">
            <v>0592</v>
          </cell>
          <cell r="C353" t="str">
            <v>Samaritan Chiller Building</v>
          </cell>
        </row>
        <row r="354">
          <cell r="A354" t="str">
            <v>0596</v>
          </cell>
          <cell r="C354" t="str">
            <v>Samaritan Parking Structure</v>
          </cell>
        </row>
        <row r="355">
          <cell r="A355" t="str">
            <v>0600</v>
          </cell>
          <cell r="C355" t="str">
            <v>Seaton Center Storage</v>
          </cell>
        </row>
        <row r="356">
          <cell r="A356" t="str">
            <v>0601</v>
          </cell>
          <cell r="C356" t="str">
            <v>118 Conn Terrace</v>
          </cell>
        </row>
        <row r="357">
          <cell r="A357" t="str">
            <v>0602</v>
          </cell>
          <cell r="C357" t="str">
            <v>MacAdam Student Observatory</v>
          </cell>
        </row>
        <row r="358">
          <cell r="A358" t="str">
            <v>0604</v>
          </cell>
          <cell r="C358" t="str">
            <v>102 Conn Terrace</v>
          </cell>
        </row>
        <row r="359">
          <cell r="A359" t="str">
            <v>0607</v>
          </cell>
          <cell r="C359" t="str">
            <v>104 Conn Terrace</v>
          </cell>
        </row>
        <row r="360">
          <cell r="A360" t="str">
            <v>0608</v>
          </cell>
          <cell r="C360" t="str">
            <v>108 Conn Terrace</v>
          </cell>
        </row>
        <row r="361">
          <cell r="A361" t="str">
            <v>0609</v>
          </cell>
          <cell r="C361" t="str">
            <v>110 Conn Terrace</v>
          </cell>
        </row>
        <row r="362">
          <cell r="A362" t="str">
            <v>0610</v>
          </cell>
          <cell r="C362" t="str">
            <v>120 Conn Terrace</v>
          </cell>
        </row>
        <row r="363">
          <cell r="A363" t="str">
            <v>0611</v>
          </cell>
          <cell r="C363" t="str">
            <v>1105 S. Limestone</v>
          </cell>
        </row>
        <row r="364">
          <cell r="A364" t="str">
            <v>0612</v>
          </cell>
          <cell r="C364" t="str">
            <v>1119 S. Limestone</v>
          </cell>
        </row>
        <row r="365">
          <cell r="A365" t="str">
            <v>0613</v>
          </cell>
          <cell r="C365" t="str">
            <v>Air Medical Crew Quarters</v>
          </cell>
        </row>
        <row r="366">
          <cell r="A366" t="str">
            <v>0614</v>
          </cell>
          <cell r="C366" t="str">
            <v>Davis Marksbury Building</v>
          </cell>
        </row>
        <row r="367">
          <cell r="A367" t="str">
            <v>0615</v>
          </cell>
          <cell r="C367" t="str">
            <v>411 Pennsylvania Court</v>
          </cell>
        </row>
        <row r="368">
          <cell r="A368" t="str">
            <v>0616</v>
          </cell>
          <cell r="C368" t="str">
            <v>1041 S. Limestone St.</v>
          </cell>
        </row>
        <row r="369">
          <cell r="A369" t="str">
            <v>0617</v>
          </cell>
          <cell r="C369" t="str">
            <v>1045 S. Limestone St</v>
          </cell>
        </row>
        <row r="370">
          <cell r="A370" t="str">
            <v>0618</v>
          </cell>
          <cell r="C370" t="str">
            <v>409 Pennsylvania Ct</v>
          </cell>
        </row>
        <row r="371">
          <cell r="A371" t="str">
            <v>0619</v>
          </cell>
          <cell r="C371" t="str">
            <v>Wildcat Coal Lodge</v>
          </cell>
        </row>
        <row r="372">
          <cell r="A372" t="str">
            <v>0621</v>
          </cell>
          <cell r="C372" t="str">
            <v>179 Leader Ave</v>
          </cell>
        </row>
        <row r="373">
          <cell r="A373" t="str">
            <v>0622</v>
          </cell>
          <cell r="C373" t="str">
            <v>404 Pennsylvania Ct</v>
          </cell>
        </row>
        <row r="374">
          <cell r="A374" t="str">
            <v>0623</v>
          </cell>
          <cell r="C374" t="str">
            <v>213 Transcript Ave</v>
          </cell>
        </row>
        <row r="375">
          <cell r="A375" t="str">
            <v>0624</v>
          </cell>
          <cell r="C375" t="str">
            <v>221 Transcript Ave</v>
          </cell>
        </row>
        <row r="376">
          <cell r="A376" t="str">
            <v>0625</v>
          </cell>
          <cell r="C376" t="str">
            <v>217 Transcript Ave</v>
          </cell>
        </row>
        <row r="377">
          <cell r="A377" t="str">
            <v>0626</v>
          </cell>
          <cell r="C377" t="str">
            <v>Mandrell Hall</v>
          </cell>
        </row>
        <row r="378">
          <cell r="A378" t="str">
            <v>0630</v>
          </cell>
          <cell r="C378" t="str">
            <v>Bosworth Hall</v>
          </cell>
        </row>
        <row r="379">
          <cell r="A379" t="str">
            <v>0631</v>
          </cell>
          <cell r="C379" t="str">
            <v>Sanders Hall</v>
          </cell>
        </row>
        <row r="380">
          <cell r="A380" t="str">
            <v>0633</v>
          </cell>
          <cell r="C380" t="str">
            <v>Building 100</v>
          </cell>
        </row>
        <row r="381">
          <cell r="A381" t="str">
            <v>0636</v>
          </cell>
          <cell r="C381" t="str">
            <v>Building 200</v>
          </cell>
        </row>
        <row r="382">
          <cell r="A382" t="str">
            <v>0637</v>
          </cell>
          <cell r="C382" t="str">
            <v>Building 300</v>
          </cell>
        </row>
        <row r="383">
          <cell r="A383" t="str">
            <v>0639</v>
          </cell>
          <cell r="C383" t="str">
            <v>Building 400</v>
          </cell>
        </row>
        <row r="384">
          <cell r="A384" t="str">
            <v>0641</v>
          </cell>
          <cell r="C384" t="str">
            <v>Maintenance Bldg.</v>
          </cell>
        </row>
        <row r="385">
          <cell r="A385" t="str">
            <v>0644</v>
          </cell>
          <cell r="C385" t="str">
            <v>Gas Building</v>
          </cell>
        </row>
        <row r="386">
          <cell r="A386" t="str">
            <v>0645</v>
          </cell>
          <cell r="C386" t="str">
            <v>Maxwelton Ct. Apts #1</v>
          </cell>
        </row>
        <row r="387">
          <cell r="A387" t="str">
            <v>0646</v>
          </cell>
          <cell r="C387" t="str">
            <v>Maxwelton Ct. Apts #2</v>
          </cell>
        </row>
        <row r="388">
          <cell r="A388" t="str">
            <v>0647</v>
          </cell>
          <cell r="C388" t="str">
            <v>Maxwelton Ct. Apts #3</v>
          </cell>
        </row>
        <row r="389">
          <cell r="A389" t="str">
            <v>0648</v>
          </cell>
          <cell r="C389" t="str">
            <v>Maxwelton Ct. Apts #4</v>
          </cell>
        </row>
        <row r="390">
          <cell r="A390" t="str">
            <v>0649</v>
          </cell>
          <cell r="C390" t="str">
            <v>Maxwelton Ct. Apts #5</v>
          </cell>
        </row>
        <row r="391">
          <cell r="A391" t="str">
            <v>0650</v>
          </cell>
          <cell r="C391" t="str">
            <v>Maxwelton Ct. Apts #6</v>
          </cell>
        </row>
        <row r="392">
          <cell r="A392">
            <v>1200</v>
          </cell>
          <cell r="C392" t="str">
            <v>Maxwelton Ct. Apts #7</v>
          </cell>
        </row>
        <row r="393">
          <cell r="A393">
            <v>1201</v>
          </cell>
          <cell r="C393" t="str">
            <v>Maxwelton Ct. Apts #8</v>
          </cell>
        </row>
        <row r="394">
          <cell r="A394" t="str">
            <v>8633</v>
          </cell>
          <cell r="C394" t="str">
            <v>Maxwelton Ct. Apts #9</v>
          </cell>
        </row>
        <row r="395">
          <cell r="A395" t="str">
            <v>9127</v>
          </cell>
          <cell r="C395" t="str">
            <v>Maxwelton Ct. Apts #10</v>
          </cell>
        </row>
        <row r="396">
          <cell r="A396">
            <v>9813</v>
          </cell>
          <cell r="C396" t="str">
            <v>Maxwelton Ct. Apts #11</v>
          </cell>
        </row>
        <row r="397">
          <cell r="A397" t="str">
            <v>9925</v>
          </cell>
          <cell r="C397" t="str">
            <v>Maxwelton Ct. Apts #12</v>
          </cell>
        </row>
        <row r="398">
          <cell r="A398" t="str">
            <v>9983</v>
          </cell>
          <cell r="C398" t="str">
            <v>Maxwelton Ct. Apts #13</v>
          </cell>
        </row>
        <row r="399">
          <cell r="A399" t="str">
            <v xml:space="preserve"> </v>
          </cell>
          <cell r="C399" t="str">
            <v>Maxwelton Ct. Apts #14</v>
          </cell>
        </row>
        <row r="400">
          <cell r="A400" t="str">
            <v xml:space="preserve"> </v>
          </cell>
          <cell r="C400" t="str">
            <v>Maxwelton Ct. Apts #15</v>
          </cell>
        </row>
        <row r="401">
          <cell r="A401" t="str">
            <v xml:space="preserve"> </v>
          </cell>
          <cell r="C401" t="str">
            <v>Maxwelton Ct. Apts #16</v>
          </cell>
        </row>
        <row r="402">
          <cell r="A402" t="str">
            <v xml:space="preserve"> </v>
          </cell>
          <cell r="C402" t="str">
            <v>Electric Substation #1</v>
          </cell>
        </row>
        <row r="403">
          <cell r="A403" t="str">
            <v xml:space="preserve"> </v>
          </cell>
          <cell r="C403" t="str">
            <v>Electric Substation #3</v>
          </cell>
        </row>
        <row r="404">
          <cell r="A404" t="str">
            <v xml:space="preserve"> </v>
          </cell>
          <cell r="C404" t="str">
            <v>UK HealthCare Good Samaritan Hospital</v>
          </cell>
        </row>
        <row r="405">
          <cell r="A405" t="str">
            <v xml:space="preserve"> </v>
          </cell>
          <cell r="C405" t="str">
            <v>1101 S. Limestone</v>
          </cell>
        </row>
        <row r="406">
          <cell r="A406" t="str">
            <v xml:space="preserve"> </v>
          </cell>
          <cell r="C406" t="str">
            <v>Child Development Center of the Bluegrass, Inc.</v>
          </cell>
        </row>
        <row r="407">
          <cell r="A407" t="str">
            <v xml:space="preserve"> </v>
          </cell>
          <cell r="C407" t="str">
            <v>Royal Lexington</v>
          </cell>
        </row>
        <row r="408">
          <cell r="A408" t="str">
            <v xml:space="preserve"> </v>
          </cell>
          <cell r="C408" t="str">
            <v>Shriners-4th &amp; 5th Floors</v>
          </cell>
        </row>
        <row r="409">
          <cell r="A409" t="str">
            <v xml:space="preserve"> </v>
          </cell>
          <cell r="C409" t="str">
            <v>Anthropology Research Building</v>
          </cell>
        </row>
        <row r="410">
          <cell r="A410" t="str">
            <v xml:space="preserve"> </v>
          </cell>
          <cell r="C410" t="str">
            <v>Alpha Phi Sorority</v>
          </cell>
        </row>
        <row r="411">
          <cell r="A411" t="str">
            <v xml:space="preserve"> 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tabSelected="1" topLeftCell="A4" zoomScaleNormal="100" workbookViewId="0">
      <selection activeCell="I10" sqref="I10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41943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Anderson Hall Tower</v>
      </c>
      <c r="C2" s="74"/>
      <c r="F2" s="25" t="s">
        <v>12</v>
      </c>
      <c r="G2" s="26" t="s">
        <v>62</v>
      </c>
      <c r="J2" s="15">
        <f>G39-J39</f>
        <v>8</v>
      </c>
      <c r="K2" s="15">
        <f>H39-M39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74</v>
      </c>
      <c r="B6" s="30" t="s">
        <v>75</v>
      </c>
      <c r="C6" s="30" t="s">
        <v>22</v>
      </c>
      <c r="D6" s="30" t="s">
        <v>5</v>
      </c>
      <c r="E6" s="30">
        <v>1012</v>
      </c>
      <c r="F6" s="30" t="s">
        <v>87</v>
      </c>
      <c r="G6" s="30" t="s">
        <v>2</v>
      </c>
      <c r="H6" s="30" t="s">
        <v>13</v>
      </c>
      <c r="I6" s="30"/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x14ac:dyDescent="0.25">
      <c r="A7" s="30" t="s">
        <v>95</v>
      </c>
      <c r="B7" s="30" t="s">
        <v>75</v>
      </c>
      <c r="C7" s="30" t="s">
        <v>24</v>
      </c>
      <c r="D7" s="30" t="s">
        <v>5</v>
      </c>
      <c r="E7" s="30" t="s">
        <v>90</v>
      </c>
      <c r="F7" s="30" t="s">
        <v>94</v>
      </c>
      <c r="G7" s="30" t="s">
        <v>3</v>
      </c>
      <c r="H7" s="30" t="s">
        <v>13</v>
      </c>
      <c r="I7" s="30" t="s">
        <v>99</v>
      </c>
      <c r="J7" s="10"/>
      <c r="K7" s="36"/>
      <c r="L7" s="10"/>
      <c r="M7" s="10"/>
      <c r="N7" s="36"/>
      <c r="O7" s="10"/>
    </row>
    <row r="8" spans="1:16" x14ac:dyDescent="0.25">
      <c r="A8" s="30" t="s">
        <v>76</v>
      </c>
      <c r="B8" s="30" t="s">
        <v>75</v>
      </c>
      <c r="C8" s="30" t="s">
        <v>22</v>
      </c>
      <c r="D8" s="30" t="s">
        <v>5</v>
      </c>
      <c r="E8" s="30">
        <v>223</v>
      </c>
      <c r="F8" s="30">
        <v>199</v>
      </c>
      <c r="G8" s="30" t="s">
        <v>2</v>
      </c>
      <c r="H8" s="30" t="s">
        <v>13</v>
      </c>
      <c r="I8" s="30"/>
      <c r="J8" s="10" t="str">
        <f>IF(G8="No Change","N/A",IF(G8="New Tag Required",Lookup!F:F,IF(G8="Remove Old Tag",Lookup!F:F,IF(G8="N/A","N/A",""))))</f>
        <v>N/A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30" x14ac:dyDescent="0.25">
      <c r="A9" s="30" t="s">
        <v>92</v>
      </c>
      <c r="B9" s="30" t="s">
        <v>75</v>
      </c>
      <c r="C9" s="71" t="s">
        <v>93</v>
      </c>
      <c r="D9" s="30" t="s">
        <v>5</v>
      </c>
      <c r="E9" s="30" t="s">
        <v>90</v>
      </c>
      <c r="F9" s="30" t="s">
        <v>94</v>
      </c>
      <c r="G9" s="30" t="s">
        <v>3</v>
      </c>
      <c r="H9" s="30" t="s">
        <v>13</v>
      </c>
      <c r="I9" s="30" t="s">
        <v>107</v>
      </c>
      <c r="J9" s="10"/>
      <c r="K9" s="36"/>
      <c r="L9" s="10"/>
      <c r="M9" s="10"/>
      <c r="N9" s="36"/>
      <c r="O9" s="10"/>
    </row>
    <row r="10" spans="1:16" ht="60" x14ac:dyDescent="0.25">
      <c r="A10" s="30" t="s">
        <v>88</v>
      </c>
      <c r="B10" s="30" t="s">
        <v>75</v>
      </c>
      <c r="C10" s="71" t="s">
        <v>89</v>
      </c>
      <c r="D10" s="30" t="s">
        <v>5</v>
      </c>
      <c r="E10" s="30" t="s">
        <v>98</v>
      </c>
      <c r="F10" s="30" t="s">
        <v>91</v>
      </c>
      <c r="G10" s="75" t="s">
        <v>3</v>
      </c>
      <c r="H10" s="30" t="s">
        <v>13</v>
      </c>
      <c r="I10" s="76" t="s">
        <v>106</v>
      </c>
      <c r="J10" s="10"/>
      <c r="K10" s="36"/>
      <c r="L10" s="10"/>
      <c r="M10" s="10"/>
      <c r="N10" s="36"/>
      <c r="O10" s="10"/>
    </row>
    <row r="11" spans="1:16" ht="15" customHeight="1" x14ac:dyDescent="0.25">
      <c r="A11" s="30">
        <v>108</v>
      </c>
      <c r="B11" s="30" t="s">
        <v>75</v>
      </c>
      <c r="C11" s="30" t="s">
        <v>22</v>
      </c>
      <c r="D11" s="30" t="s">
        <v>5</v>
      </c>
      <c r="E11" s="30">
        <v>727</v>
      </c>
      <c r="F11" s="30">
        <v>206</v>
      </c>
      <c r="G11" s="30" t="s">
        <v>2</v>
      </c>
      <c r="H11" s="30" t="s">
        <v>13</v>
      </c>
      <c r="I11" s="30" t="s">
        <v>100</v>
      </c>
      <c r="J11" s="10" t="str">
        <f>IF(G11="No Change","N/A",IF(G11="New Tag Required",Lookup!F:F,IF(G11="Remove Old Tag",Lookup!F:F,IF(G11="N/A","N/A",""))))</f>
        <v>N/A</v>
      </c>
      <c r="K11" s="36"/>
      <c r="L11" s="10"/>
      <c r="M11" s="10" t="str">
        <f>IF(H11="No Change","N/A",IF(H11="New Tag Required",Lookup!F:F,IF(H11="Remove Old Sign",Lookup!F:F,IF(H11="N/A","N/A",""))))</f>
        <v>N/A</v>
      </c>
      <c r="N11" s="36"/>
      <c r="O11" s="10"/>
    </row>
    <row r="12" spans="1:16" ht="45" x14ac:dyDescent="0.25">
      <c r="A12" s="30" t="s">
        <v>79</v>
      </c>
      <c r="B12" s="30" t="s">
        <v>75</v>
      </c>
      <c r="C12" s="30" t="s">
        <v>101</v>
      </c>
      <c r="D12" s="30" t="s">
        <v>5</v>
      </c>
      <c r="E12" s="30" t="s">
        <v>112</v>
      </c>
      <c r="F12" s="30">
        <v>169</v>
      </c>
      <c r="G12" s="75" t="s">
        <v>109</v>
      </c>
      <c r="H12" s="30" t="s">
        <v>13</v>
      </c>
      <c r="I12" s="30" t="s">
        <v>102</v>
      </c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>N/A</v>
      </c>
      <c r="N12" s="36"/>
      <c r="O12" s="10"/>
    </row>
    <row r="13" spans="1:16" x14ac:dyDescent="0.25">
      <c r="A13" s="30" t="s">
        <v>77</v>
      </c>
      <c r="B13" s="30" t="s">
        <v>75</v>
      </c>
      <c r="C13" s="30" t="s">
        <v>24</v>
      </c>
      <c r="D13" s="30" t="s">
        <v>5</v>
      </c>
      <c r="E13" s="30">
        <v>0</v>
      </c>
      <c r="F13" s="30">
        <v>168</v>
      </c>
      <c r="G13" s="30" t="s">
        <v>3</v>
      </c>
      <c r="H13" s="30" t="s">
        <v>13</v>
      </c>
      <c r="I13" s="30" t="s">
        <v>85</v>
      </c>
      <c r="J13" s="10">
        <f>IF(G13="No Change","N/A",IF(G13="New Tag Required",Lookup!F:F,IF(G13="Remove Old Tag",Lookup!F:F,IF(G13="N/A","N/A",""))))</f>
        <v>0</v>
      </c>
      <c r="K13" s="36"/>
      <c r="L13" s="10"/>
      <c r="M13" s="10" t="str">
        <f>IF(H13="No Change","N/A",IF(H13="New Tag Required",Lookup!F:F,IF(H13="Remove Old Sign",Lookup!F:F,IF(H13="N/A","N/A",""))))</f>
        <v>N/A</v>
      </c>
      <c r="N13" s="36"/>
      <c r="O13" s="10"/>
    </row>
    <row r="14" spans="1:16" ht="45" x14ac:dyDescent="0.25">
      <c r="A14" s="30" t="s">
        <v>78</v>
      </c>
      <c r="B14" s="30" t="s">
        <v>75</v>
      </c>
      <c r="C14" s="30" t="s">
        <v>101</v>
      </c>
      <c r="D14" s="30" t="s">
        <v>5</v>
      </c>
      <c r="E14" s="30" t="s">
        <v>111</v>
      </c>
      <c r="F14" s="30">
        <v>162</v>
      </c>
      <c r="G14" s="75" t="s">
        <v>109</v>
      </c>
      <c r="H14" s="30" t="s">
        <v>13</v>
      </c>
      <c r="I14" s="30" t="s">
        <v>102</v>
      </c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>N/A</v>
      </c>
      <c r="N14" s="36"/>
      <c r="O14" s="10"/>
    </row>
    <row r="15" spans="1:16" x14ac:dyDescent="0.25">
      <c r="A15" s="30" t="s">
        <v>96</v>
      </c>
      <c r="B15" s="30" t="s">
        <v>75</v>
      </c>
      <c r="C15" s="30" t="s">
        <v>54</v>
      </c>
      <c r="D15" s="30" t="s">
        <v>5</v>
      </c>
      <c r="E15" s="30" t="s">
        <v>97</v>
      </c>
      <c r="F15" s="30" t="s">
        <v>90</v>
      </c>
      <c r="G15" s="30" t="s">
        <v>55</v>
      </c>
      <c r="H15" s="30" t="s">
        <v>13</v>
      </c>
      <c r="I15" s="30"/>
      <c r="J15" s="10"/>
      <c r="K15" s="36"/>
      <c r="L15" s="10"/>
      <c r="M15" s="10"/>
      <c r="N15" s="36"/>
      <c r="O15" s="10"/>
    </row>
    <row r="16" spans="1:16" x14ac:dyDescent="0.25">
      <c r="A16" s="30">
        <v>112</v>
      </c>
      <c r="B16" s="30" t="s">
        <v>75</v>
      </c>
      <c r="C16" s="30" t="s">
        <v>105</v>
      </c>
      <c r="D16" s="30" t="s">
        <v>5</v>
      </c>
      <c r="E16" s="30">
        <v>280</v>
      </c>
      <c r="F16" s="30">
        <v>464</v>
      </c>
      <c r="G16" s="30" t="s">
        <v>3</v>
      </c>
      <c r="H16" s="30" t="s">
        <v>13</v>
      </c>
      <c r="I16" s="30"/>
      <c r="J16" s="10">
        <f>IF(G16="No Change","N/A",IF(G16="New Tag Required",Lookup!F:F,IF(G16="Remove Old Tag",Lookup!F:F,IF(G16="N/A","N/A",""))))</f>
        <v>0</v>
      </c>
      <c r="K16" s="36"/>
      <c r="L16" s="10"/>
      <c r="M16" s="10" t="str">
        <f>IF(H16="No Change","N/A",IF(H16="New Tag Required",Lookup!F:F,IF(H16="Remove Old Sign",Lookup!F:F,IF(H16="N/A","N/A",""))))</f>
        <v>N/A</v>
      </c>
      <c r="N16" s="36"/>
      <c r="O16" s="10"/>
    </row>
    <row r="17" spans="1:15" x14ac:dyDescent="0.25">
      <c r="A17" s="30" t="s">
        <v>80</v>
      </c>
      <c r="B17" s="30" t="s">
        <v>75</v>
      </c>
      <c r="C17" s="30" t="s">
        <v>53</v>
      </c>
      <c r="D17" s="30" t="s">
        <v>5</v>
      </c>
      <c r="E17" s="30">
        <v>206</v>
      </c>
      <c r="F17" s="30">
        <v>0</v>
      </c>
      <c r="G17" s="30" t="s">
        <v>55</v>
      </c>
      <c r="H17" s="30" t="s">
        <v>13</v>
      </c>
      <c r="I17" s="30" t="s">
        <v>86</v>
      </c>
      <c r="J17" s="10">
        <f>IF(G17="No Change","N/A",IF(G17="New Tag Required",Lookup!F:F,IF(G17="Remove Old Tag",Lookup!F:F,IF(G17="N/A","N/A",""))))</f>
        <v>0</v>
      </c>
      <c r="K17" s="36"/>
      <c r="L17" s="10"/>
      <c r="M17" s="10" t="str">
        <f>IF(H17="No Change","N/A",IF(H17="New Tag Required",Lookup!F:F,IF(H17="Remove Old Sign",Lookup!F:F,IF(H17="N/A","N/A",""))))</f>
        <v>N/A</v>
      </c>
      <c r="N17" s="36"/>
      <c r="O17" s="10"/>
    </row>
    <row r="18" spans="1:15" x14ac:dyDescent="0.25">
      <c r="A18" s="30">
        <v>113</v>
      </c>
      <c r="B18" s="30" t="s">
        <v>75</v>
      </c>
      <c r="C18" s="30" t="s">
        <v>51</v>
      </c>
      <c r="D18" s="30" t="s">
        <v>5</v>
      </c>
      <c r="E18" s="30">
        <v>152</v>
      </c>
      <c r="F18" s="30">
        <v>274</v>
      </c>
      <c r="G18" s="30" t="s">
        <v>2</v>
      </c>
      <c r="H18" s="30" t="s">
        <v>13</v>
      </c>
      <c r="I18" s="30" t="s">
        <v>103</v>
      </c>
      <c r="J18" s="10" t="str">
        <f>IF(G18="No Change","N/A",IF(G18="New Tag Required",Lookup!F:F,IF(G18="Remove Old Tag",Lookup!F:F,IF(G18="N/A","N/A",""))))</f>
        <v>N/A</v>
      </c>
      <c r="K18" s="36"/>
      <c r="L18" s="10"/>
      <c r="M18" s="10" t="str">
        <f>IF(H18="No Change","N/A",IF(H18="New Tag Required",Lookup!F:F,IF(H18="Remove Old Sign",Lookup!F:F,IF(H18="N/A","N/A",""))))</f>
        <v>N/A</v>
      </c>
      <c r="N18" s="36"/>
      <c r="O18" s="10"/>
    </row>
    <row r="19" spans="1:15" x14ac:dyDescent="0.25">
      <c r="A19" s="30" t="s">
        <v>81</v>
      </c>
      <c r="B19" s="30" t="s">
        <v>75</v>
      </c>
      <c r="C19" s="30" t="s">
        <v>101</v>
      </c>
      <c r="D19" s="30" t="s">
        <v>5</v>
      </c>
      <c r="E19" s="30">
        <v>113</v>
      </c>
      <c r="F19" s="30">
        <v>196</v>
      </c>
      <c r="G19" s="30" t="s">
        <v>3</v>
      </c>
      <c r="H19" s="30" t="s">
        <v>13</v>
      </c>
      <c r="I19" s="30" t="s">
        <v>104</v>
      </c>
      <c r="J19" s="10">
        <f>IF(G19="No Change","N/A",IF(G19="New Tag Required",Lookup!F:F,IF(G19="Remove Old Tag",Lookup!F:F,IF(G19="N/A","N/A",""))))</f>
        <v>0</v>
      </c>
      <c r="K19" s="36"/>
      <c r="L19" s="10"/>
      <c r="M19" s="10" t="str">
        <f>IF(H19="No Change","N/A",IF(H19="New Tag Required",Lookup!F:F,IF(H19="Remove Old Sign",Lookup!F:F,IF(H19="N/A","N/A",""))))</f>
        <v>N/A</v>
      </c>
      <c r="N19" s="36"/>
      <c r="O19" s="10"/>
    </row>
    <row r="20" spans="1:15" x14ac:dyDescent="0.25">
      <c r="A20" s="30" t="s">
        <v>82</v>
      </c>
      <c r="B20" s="30" t="s">
        <v>75</v>
      </c>
      <c r="C20" s="30" t="s">
        <v>24</v>
      </c>
      <c r="D20" s="30" t="s">
        <v>5</v>
      </c>
      <c r="E20" s="30">
        <v>0</v>
      </c>
      <c r="F20" s="30">
        <v>212</v>
      </c>
      <c r="G20" s="30" t="s">
        <v>3</v>
      </c>
      <c r="H20" s="30" t="s">
        <v>13</v>
      </c>
      <c r="I20" s="30" t="s">
        <v>104</v>
      </c>
      <c r="J20" s="10">
        <f>IF(G20="No Change","N/A",IF(G20="New Tag Required",Lookup!F:F,IF(G20="Remove Old Tag",Lookup!F:F,IF(G20="N/A","N/A",""))))</f>
        <v>0</v>
      </c>
      <c r="K20" s="39"/>
      <c r="L20" s="11"/>
      <c r="M20" s="10" t="str">
        <f>IF(H20="No Change","N/A",IF(H20="New Tag Required",Lookup!F:F,IF(H20="Remove Old Sign",Lookup!F:F,IF(H20="N/A","N/A",""))))</f>
        <v>N/A</v>
      </c>
      <c r="N20" s="39"/>
      <c r="O20" s="11"/>
    </row>
    <row r="21" spans="1:15" ht="45" x14ac:dyDescent="0.25">
      <c r="A21" s="30">
        <v>114</v>
      </c>
      <c r="B21" s="30" t="s">
        <v>75</v>
      </c>
      <c r="C21" s="30" t="s">
        <v>53</v>
      </c>
      <c r="D21" s="30" t="s">
        <v>5</v>
      </c>
      <c r="E21" s="30">
        <v>417</v>
      </c>
      <c r="F21" s="30">
        <v>0</v>
      </c>
      <c r="G21" s="30" t="s">
        <v>13</v>
      </c>
      <c r="H21" s="30" t="s">
        <v>13</v>
      </c>
      <c r="I21" s="72" t="s">
        <v>83</v>
      </c>
      <c r="J21" s="10" t="str">
        <f>IF(G21="No Change","N/A",IF(G21="New Tag Required",Lookup!F:F,IF(G21="Remove Old Tag",Lookup!F:F,IF(G21="N/A","N/A",""))))</f>
        <v>N/A</v>
      </c>
      <c r="K21" s="39"/>
      <c r="L21" s="11"/>
      <c r="M21" s="10" t="str">
        <f>IF(H21="No Change","N/A",IF(H21="New Tag Required",Lookup!F:F,IF(H21="Remove Old Sign",Lookup!F:F,IF(H21="N/A","N/A",""))))</f>
        <v>N/A</v>
      </c>
      <c r="N21" s="39"/>
      <c r="O21" s="11"/>
    </row>
    <row r="22" spans="1:15" x14ac:dyDescent="0.25">
      <c r="A22" s="30">
        <v>115</v>
      </c>
      <c r="B22" s="30" t="s">
        <v>75</v>
      </c>
      <c r="C22" s="30" t="s">
        <v>22</v>
      </c>
      <c r="D22" s="30" t="s">
        <v>5</v>
      </c>
      <c r="E22" s="30" t="s">
        <v>110</v>
      </c>
      <c r="F22" s="30">
        <v>115</v>
      </c>
      <c r="G22" s="30" t="s">
        <v>2</v>
      </c>
      <c r="H22" s="30" t="s">
        <v>13</v>
      </c>
      <c r="I22" s="30"/>
      <c r="J22" s="10" t="str">
        <f>IF(G22="No Change","N/A",IF(G22="New Tag Required",Lookup!F:F,IF(G22="Remove Old Tag",Lookup!F:F,IF(G22="N/A","N/A",""))))</f>
        <v>N/A</v>
      </c>
      <c r="K22" s="39"/>
      <c r="L22" s="11"/>
      <c r="M22" s="10" t="str">
        <f>IF(H22="No Change","N/A",IF(H22="New Tag Required",Lookup!F:F,IF(H22="Remove Old Sign",Lookup!F:F,IF(H22="N/A","N/A",""))))</f>
        <v>N/A</v>
      </c>
      <c r="N22" s="39"/>
      <c r="O22" s="11"/>
    </row>
    <row r="23" spans="1:15" x14ac:dyDescent="0.25">
      <c r="A23" s="30" t="s">
        <v>84</v>
      </c>
      <c r="B23" s="30" t="s">
        <v>75</v>
      </c>
      <c r="C23" s="30" t="s">
        <v>51</v>
      </c>
      <c r="D23" s="30" t="s">
        <v>5</v>
      </c>
      <c r="E23" s="30">
        <v>138</v>
      </c>
      <c r="F23" s="30">
        <v>165</v>
      </c>
      <c r="G23" s="30" t="s">
        <v>3</v>
      </c>
      <c r="H23" s="30" t="s">
        <v>13</v>
      </c>
      <c r="I23" s="30"/>
      <c r="J23" s="10">
        <f>IF(G23="No Change","N/A",IF(G23="New Tag Required",Lookup!F:F,IF(G23="Remove Old Tag",Lookup!F:F,IF(G23="N/A","N/A",""))))</f>
        <v>0</v>
      </c>
      <c r="K23" s="39"/>
      <c r="L23" s="11"/>
      <c r="M23" s="10" t="str">
        <f>IF(H23="No Change","N/A",IF(H23="New Tag Required",Lookup!F:F,IF(H23="Remove Old Sign",Lookup!F:F,IF(H23="N/A","N/A",""))))</f>
        <v>N/A</v>
      </c>
      <c r="N23" s="39"/>
      <c r="O23" s="11"/>
    </row>
    <row r="24" spans="1:15" x14ac:dyDescent="0.25">
      <c r="A24" s="38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39"/>
      <c r="L24" s="1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4.45" x14ac:dyDescent="0.3">
      <c r="A25" s="38"/>
      <c r="C25" s="11"/>
      <c r="E25" s="35"/>
      <c r="F25" s="40"/>
      <c r="G25" s="35"/>
      <c r="J25" s="10" t="str">
        <f>IF(G25="No Change","N/A",IF(G25="New Tag Required",Lookup!F:F,IF(G25="Remove Old Tag",Lookup!F:F,IF(G25="N/A","N/A",""))))</f>
        <v/>
      </c>
      <c r="K25" s="39"/>
      <c r="L25" s="11"/>
      <c r="M25" s="10" t="str">
        <f>IF(H25="No Change","N/A",IF(H25="New Tag Required",Lookup!F:F,IF(H25="Remove Old Sign",Lookup!F:F,IF(H25="N/A","N/A",""))))</f>
        <v/>
      </c>
      <c r="N25" s="39"/>
      <c r="O25" s="11"/>
    </row>
    <row r="26" spans="1:15" ht="14.45" x14ac:dyDescent="0.3">
      <c r="A26" s="38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39"/>
      <c r="L26" s="11"/>
      <c r="M26" s="10" t="str">
        <f>IF(H26="No Change","N/A",IF(H26="New Tag Required",Lookup!F:F,IF(H26="Remove Old Sign",Lookup!F:F,IF(H26="N/A","N/A",""))))</f>
        <v/>
      </c>
      <c r="N26" s="39"/>
      <c r="O26" s="11"/>
    </row>
    <row r="27" spans="1:15" ht="14.45" x14ac:dyDescent="0.3">
      <c r="A27" s="38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39"/>
      <c r="O27" s="11"/>
    </row>
    <row r="28" spans="1:15" ht="14.45" x14ac:dyDescent="0.3">
      <c r="A28" s="38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39"/>
      <c r="O28" s="11"/>
    </row>
    <row r="29" spans="1:15" ht="14.45" x14ac:dyDescent="0.3">
      <c r="A29" s="38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x14ac:dyDescent="0.25">
      <c r="A30" s="38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x14ac:dyDescent="0.25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x14ac:dyDescent="0.25">
      <c r="A33" s="37"/>
      <c r="C33" s="11"/>
      <c r="E33" s="35"/>
      <c r="F33" s="35"/>
      <c r="G33" s="35"/>
      <c r="J33" s="10" t="str">
        <f>IF(G33="No Change","N/A",IF(G33="New Tag Required",Lookup!F:F,IF(G33="Remove Old Tag",Lookup!F:F,IF(G33="N/A","N/A",""))))</f>
        <v/>
      </c>
      <c r="K33" s="41"/>
      <c r="M33" s="10" t="str">
        <f>IF(H33="No Change","N/A",IF(H33="New Tag Required",Lookup!F:F,IF(H33="Remove Old Sign",Lookup!F:F,IF(H33="N/A","N/A",""))))</f>
        <v/>
      </c>
      <c r="N33" s="41"/>
    </row>
    <row r="34" spans="1:14" x14ac:dyDescent="0.25">
      <c r="A34" s="37"/>
      <c r="C34" s="11"/>
      <c r="E34" s="35"/>
      <c r="F34" s="35"/>
      <c r="G34" s="35"/>
      <c r="J34" s="10" t="str">
        <f>IF(G34="No Change","N/A",IF(G34="New Tag Required",Lookup!F:F,IF(G34="Remove Old Tag",Lookup!F:F,IF(G34="N/A","N/A",""))))</f>
        <v/>
      </c>
      <c r="K34" s="41"/>
      <c r="M34" s="10" t="str">
        <f>IF(H34="No Change","N/A",IF(H34="New Tag Required",Lookup!F:F,IF(H34="Remove Old Sign",Lookup!F:F,IF(H34="N/A","N/A",""))))</f>
        <v/>
      </c>
      <c r="N34" s="41"/>
    </row>
    <row r="35" spans="1:14" x14ac:dyDescent="0.25">
      <c r="A35" s="37"/>
      <c r="C35" s="11"/>
      <c r="E35" s="35"/>
      <c r="F35" s="35"/>
      <c r="G35" s="35"/>
      <c r="J35" s="10" t="str">
        <f>IF(G35="No Change","N/A",IF(G35="New Tag Required",Lookup!F:F,IF(G35="Remove Old Tag",Lookup!F:F,IF(G35="N/A","N/A",""))))</f>
        <v/>
      </c>
      <c r="K35" s="41"/>
      <c r="M35" s="10" t="str">
        <f>IF(H35="No Change","N/A",IF(H35="New Tag Required",Lookup!F:F,IF(H35="Remove Old Sign",Lookup!F:F,IF(H35="N/A","N/A",""))))</f>
        <v/>
      </c>
      <c r="N35" s="41"/>
    </row>
    <row r="36" spans="1:14" x14ac:dyDescent="0.25">
      <c r="A36" s="37"/>
      <c r="C36" s="11"/>
      <c r="E36" s="35"/>
      <c r="F36" s="35"/>
      <c r="G36" s="35"/>
      <c r="J36" s="10" t="str">
        <f>IF(G36="No Change","N/A",IF(G36="New Tag Required",Lookup!F:F,IF(G36="Remove Old Tag",Lookup!F:F,IF(G36="N/A","N/A",""))))</f>
        <v/>
      </c>
      <c r="K36" s="41"/>
      <c r="M36" s="10" t="str">
        <f>IF(H36="No Change","N/A",IF(H36="New Tag Required",Lookup!F:F,IF(H36="Remove Old Sign",Lookup!F:F,IF(H36="N/A","N/A",""))))</f>
        <v/>
      </c>
      <c r="N36" s="41"/>
    </row>
    <row r="37" spans="1:14" ht="15.75" thickBot="1" x14ac:dyDescent="0.3">
      <c r="A37" s="37"/>
      <c r="C37" s="11"/>
      <c r="E37" s="35"/>
      <c r="F37" s="35"/>
      <c r="G37" s="35"/>
      <c r="K37" s="41"/>
      <c r="N37" s="41"/>
    </row>
    <row r="38" spans="1:14" ht="45" x14ac:dyDescent="0.25">
      <c r="A38" s="37"/>
      <c r="C38" s="11"/>
      <c r="E38" s="35"/>
      <c r="F38" s="35"/>
      <c r="G38" s="42" t="s">
        <v>47</v>
      </c>
      <c r="H38" s="43" t="s">
        <v>48</v>
      </c>
      <c r="J38" s="44" t="s">
        <v>42</v>
      </c>
      <c r="K38" s="10"/>
      <c r="L38" s="10"/>
      <c r="M38" s="44" t="s">
        <v>43</v>
      </c>
    </row>
    <row r="39" spans="1:14" ht="15.75" thickBot="1" x14ac:dyDescent="0.3">
      <c r="A39" s="37"/>
      <c r="C39" s="11"/>
      <c r="E39" s="35"/>
      <c r="F39" s="35"/>
      <c r="G39" s="14">
        <f>COUNTIF(G6:G38,"New Tag Required")</f>
        <v>8</v>
      </c>
      <c r="H39" s="13">
        <f>COUNTIF(H6:H38,"New Sign Required")</f>
        <v>0</v>
      </c>
      <c r="J39" s="12">
        <f>COUNTIF(J6:J38,"Installed")</f>
        <v>0</v>
      </c>
      <c r="K39" s="10"/>
      <c r="L39" s="10"/>
      <c r="M39" s="12">
        <f>COUNTIF(M6:M38,"Installed")</f>
        <v>0</v>
      </c>
    </row>
    <row r="40" spans="1:14" x14ac:dyDescent="0.25">
      <c r="A40" s="37"/>
      <c r="C40" s="11"/>
      <c r="E40" s="35"/>
      <c r="F40" s="35"/>
      <c r="G40" s="35"/>
    </row>
    <row r="41" spans="1:14" x14ac:dyDescent="0.25">
      <c r="A41" s="37"/>
      <c r="C41" s="11"/>
      <c r="E41" s="35"/>
      <c r="F41" s="35"/>
      <c r="G41" s="35"/>
    </row>
    <row r="42" spans="1:14" x14ac:dyDescent="0.25">
      <c r="A42" s="37"/>
      <c r="C42" s="11"/>
      <c r="E42" s="35"/>
      <c r="F42" s="35"/>
      <c r="G42" s="35"/>
    </row>
    <row r="43" spans="1:14" x14ac:dyDescent="0.25">
      <c r="A43" s="37"/>
      <c r="C43" s="11"/>
      <c r="E43" s="35"/>
      <c r="F43" s="35"/>
      <c r="G43" s="35"/>
    </row>
    <row r="44" spans="1:14" x14ac:dyDescent="0.25">
      <c r="A44" s="37"/>
      <c r="C44" s="11"/>
      <c r="E44" s="35"/>
      <c r="F44" s="35"/>
      <c r="G44" s="35"/>
    </row>
    <row r="45" spans="1:14" x14ac:dyDescent="0.25">
      <c r="A45" s="37"/>
      <c r="C45" s="11"/>
      <c r="E45" s="35"/>
      <c r="F45" s="35"/>
      <c r="G45" s="35"/>
    </row>
    <row r="46" spans="1:14" x14ac:dyDescent="0.25">
      <c r="A46" s="37"/>
      <c r="C46" s="11"/>
      <c r="E46" s="35"/>
      <c r="F46" s="35"/>
      <c r="G46" s="35"/>
    </row>
    <row r="47" spans="1:14" x14ac:dyDescent="0.25">
      <c r="A47" s="45"/>
      <c r="C47" s="11"/>
      <c r="E47" s="35"/>
      <c r="F47" s="46"/>
      <c r="G47" s="35"/>
    </row>
    <row r="48" spans="1:14" x14ac:dyDescent="0.25">
      <c r="A48" s="45"/>
      <c r="C48" s="11"/>
      <c r="E48" s="35"/>
      <c r="F48" s="46"/>
      <c r="G48" s="35"/>
    </row>
    <row r="49" spans="1:7" x14ac:dyDescent="0.25">
      <c r="A49" s="45"/>
      <c r="C49" s="11"/>
      <c r="E49" s="35"/>
      <c r="F49" s="47"/>
      <c r="G49" s="35"/>
    </row>
    <row r="50" spans="1:7" x14ac:dyDescent="0.25">
      <c r="A50" s="37"/>
      <c r="C50" s="11"/>
      <c r="E50" s="35"/>
      <c r="F50" s="46"/>
      <c r="G50" s="35"/>
    </row>
    <row r="51" spans="1:7" x14ac:dyDescent="0.25">
      <c r="A51" s="37"/>
      <c r="C51" s="11"/>
      <c r="E51" s="35"/>
      <c r="F51" s="46"/>
      <c r="G51" s="35"/>
    </row>
    <row r="52" spans="1:7" x14ac:dyDescent="0.25">
      <c r="A52" s="48"/>
      <c r="C52" s="11"/>
      <c r="E52" s="35"/>
      <c r="F52" s="35"/>
      <c r="G52" s="35"/>
    </row>
    <row r="53" spans="1:7" x14ac:dyDescent="0.25">
      <c r="A53" s="48"/>
      <c r="C53" s="11"/>
      <c r="E53" s="35"/>
      <c r="F53" s="35"/>
      <c r="G53" s="35"/>
    </row>
    <row r="54" spans="1:7" x14ac:dyDescent="0.25">
      <c r="A54" s="48"/>
      <c r="C54" s="11"/>
      <c r="E54" s="35"/>
      <c r="F54" s="35"/>
      <c r="G54" s="35"/>
    </row>
    <row r="55" spans="1:7" x14ac:dyDescent="0.25">
      <c r="A55" s="48"/>
      <c r="C55" s="11"/>
      <c r="E55" s="35"/>
      <c r="F55" s="35"/>
      <c r="G55" s="35"/>
    </row>
    <row r="56" spans="1:7" x14ac:dyDescent="0.25">
      <c r="A56" s="49"/>
      <c r="C56" s="11"/>
      <c r="E56" s="35"/>
      <c r="F56" s="40"/>
      <c r="G56" s="35"/>
    </row>
    <row r="57" spans="1:7" x14ac:dyDescent="0.25">
      <c r="A57" s="48"/>
      <c r="C57" s="11"/>
      <c r="E57" s="35"/>
      <c r="F57" s="35"/>
      <c r="G57" s="35"/>
    </row>
    <row r="58" spans="1:7" x14ac:dyDescent="0.25">
      <c r="A58" s="48"/>
      <c r="C58" s="11"/>
      <c r="E58" s="35"/>
      <c r="F58" s="35"/>
      <c r="G58" s="35"/>
    </row>
    <row r="59" spans="1:7" x14ac:dyDescent="0.25">
      <c r="A59" s="37"/>
      <c r="C59" s="11"/>
      <c r="E59" s="35"/>
      <c r="F59" s="35"/>
      <c r="G59" s="35"/>
    </row>
    <row r="60" spans="1:7" x14ac:dyDescent="0.25">
      <c r="A60" s="37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205" spans="3:3" x14ac:dyDescent="0.25">
      <c r="C20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4:G58 G13 G9 G15:G37">
    <cfRule type="containsText" dxfId="97" priority="122" operator="containsText" text="New Tag Required">
      <formula>NOT(ISERROR(SEARCH("New Tag Required",G9)))</formula>
    </cfRule>
  </conditionalFormatting>
  <conditionalFormatting sqref="D6:D7 D13:D104 D9:D11">
    <cfRule type="containsText" dxfId="96" priority="121" operator="containsText" text="Yes">
      <formula>NOT(ISERROR(SEARCH("Yes",D6)))</formula>
    </cfRule>
  </conditionalFormatting>
  <conditionalFormatting sqref="H44:H104 H205:H426 H13:H37 H9:H10">
    <cfRule type="containsText" dxfId="95" priority="109" operator="containsText" text="New Sign Required">
      <formula>NOT(ISERROR(SEARCH("New Sign Required",H9)))</formula>
    </cfRule>
  </conditionalFormatting>
  <conditionalFormatting sqref="G44:G104 G13:H13 G9:H9 G15:H37 H14 H10">
    <cfRule type="containsText" dxfId="94" priority="108" operator="containsText" text="Action Required">
      <formula>NOT(ISERROR(SEARCH("Action Required",G9)))</formula>
    </cfRule>
  </conditionalFormatting>
  <conditionalFormatting sqref="H44:H104">
    <cfRule type="containsText" dxfId="93" priority="107" operator="containsText" text="Action Required">
      <formula>NOT(ISERROR(SEARCH("Action Required",H44)))</formula>
    </cfRule>
  </conditionalFormatting>
  <conditionalFormatting sqref="G6:G7 G40:G43">
    <cfRule type="containsText" dxfId="92" priority="49" operator="containsText" text="New Tag Required">
      <formula>NOT(ISERROR(SEARCH("New Tag Required",G6)))</formula>
    </cfRule>
  </conditionalFormatting>
  <conditionalFormatting sqref="H6:H7 H40:H43">
    <cfRule type="containsText" dxfId="91" priority="47" operator="containsText" text="New Sign Required">
      <formula>NOT(ISERROR(SEARCH("New Sign Required",H6)))</formula>
    </cfRule>
  </conditionalFormatting>
  <conditionalFormatting sqref="G6:G7 G40:G43">
    <cfRule type="containsText" dxfId="90" priority="46" operator="containsText" text="Action Required">
      <formula>NOT(ISERROR(SEARCH("Action Required",G6)))</formula>
    </cfRule>
  </conditionalFormatting>
  <conditionalFormatting sqref="H6:H7 H40:H43">
    <cfRule type="containsText" dxfId="89" priority="45" operator="containsText" text="Action Required">
      <formula>NOT(ISERROR(SEARCH("Action Required",H6)))</formula>
    </cfRule>
  </conditionalFormatting>
  <conditionalFormatting sqref="G6:G7">
    <cfRule type="containsText" dxfId="88" priority="44" operator="containsText" text="New Tag Required">
      <formula>NOT(ISERROR(SEARCH("New Tag Required",G6)))</formula>
    </cfRule>
  </conditionalFormatting>
  <conditionalFormatting sqref="D6:D7">
    <cfRule type="containsText" dxfId="87" priority="43" operator="containsText" text="Yes">
      <formula>NOT(ISERROR(SEARCH("Yes",D6)))</formula>
    </cfRule>
  </conditionalFormatting>
  <conditionalFormatting sqref="G6:G7">
    <cfRule type="containsText" dxfId="86" priority="42" operator="containsText" text="Action Required">
      <formula>NOT(ISERROR(SEARCH("Action Required",G6)))</formula>
    </cfRule>
  </conditionalFormatting>
  <conditionalFormatting sqref="D105:D204">
    <cfRule type="containsText" dxfId="85" priority="41" operator="containsText" text="Yes">
      <formula>NOT(ISERROR(SEARCH("Yes",D105)))</formula>
    </cfRule>
  </conditionalFormatting>
  <conditionalFormatting sqref="H105:H204">
    <cfRule type="containsText" dxfId="84" priority="40" operator="containsText" text="New Sign Required">
      <formula>NOT(ISERROR(SEARCH("New Sign Required",H105)))</formula>
    </cfRule>
  </conditionalFormatting>
  <conditionalFormatting sqref="G105:G204">
    <cfRule type="containsText" dxfId="83" priority="39" operator="containsText" text="Action Required">
      <formula>NOT(ISERROR(SEARCH("Action Required",G105)))</formula>
    </cfRule>
  </conditionalFormatting>
  <conditionalFormatting sqref="H105:H204">
    <cfRule type="containsText" dxfId="82" priority="38" operator="containsText" text="Action Required">
      <formula>NOT(ISERROR(SEARCH("Action Required",H105)))</formula>
    </cfRule>
  </conditionalFormatting>
  <conditionalFormatting sqref="D12">
    <cfRule type="containsText" dxfId="81" priority="35" operator="containsText" text="Yes">
      <formula>NOT(ISERROR(SEARCH("Yes",D12)))</formula>
    </cfRule>
  </conditionalFormatting>
  <conditionalFormatting sqref="D8">
    <cfRule type="containsText" dxfId="80" priority="24" operator="containsText" text="Yes">
      <formula>NOT(ISERROR(SEARCH("Yes",D8)))</formula>
    </cfRule>
  </conditionalFormatting>
  <conditionalFormatting sqref="G8">
    <cfRule type="containsText" dxfId="79" priority="23" operator="containsText" text="New Tag Required">
      <formula>NOT(ISERROR(SEARCH("New Tag Required",G8)))</formula>
    </cfRule>
  </conditionalFormatting>
  <conditionalFormatting sqref="H8:H23">
    <cfRule type="containsText" dxfId="78" priority="22" operator="containsText" text="New Sign Required">
      <formula>NOT(ISERROR(SEARCH("New Sign Required",H8)))</formula>
    </cfRule>
  </conditionalFormatting>
  <conditionalFormatting sqref="G8">
    <cfRule type="containsText" dxfId="77" priority="21" operator="containsText" text="Action Required">
      <formula>NOT(ISERROR(SEARCH("Action Required",G8)))</formula>
    </cfRule>
  </conditionalFormatting>
  <conditionalFormatting sqref="H8:H23">
    <cfRule type="containsText" dxfId="76" priority="20" operator="containsText" text="Action Required">
      <formula>NOT(ISERROR(SEARCH("Action Required",H8)))</formula>
    </cfRule>
  </conditionalFormatting>
  <conditionalFormatting sqref="G11">
    <cfRule type="containsText" dxfId="75" priority="19" operator="containsText" text="New Tag Required">
      <formula>NOT(ISERROR(SEARCH("New Tag Required",G11)))</formula>
    </cfRule>
  </conditionalFormatting>
  <conditionalFormatting sqref="H11">
    <cfRule type="containsText" dxfId="74" priority="18" operator="containsText" text="New Sign Required">
      <formula>NOT(ISERROR(SEARCH("New Sign Required",H11)))</formula>
    </cfRule>
  </conditionalFormatting>
  <conditionalFormatting sqref="G11">
    <cfRule type="containsText" dxfId="73" priority="17" operator="containsText" text="Action Required">
      <formula>NOT(ISERROR(SEARCH("Action Required",G11)))</formula>
    </cfRule>
  </conditionalFormatting>
  <conditionalFormatting sqref="H11">
    <cfRule type="containsText" dxfId="72" priority="16" operator="containsText" text="Action Required">
      <formula>NOT(ISERROR(SEARCH("Action Required",H11)))</formula>
    </cfRule>
  </conditionalFormatting>
  <conditionalFormatting sqref="J2:N2">
    <cfRule type="cellIs" dxfId="71" priority="15" operator="notEqual">
      <formula>0</formula>
    </cfRule>
  </conditionalFormatting>
  <conditionalFormatting sqref="J6:J36">
    <cfRule type="cellIs" dxfId="70" priority="14" operator="equal">
      <formula>0</formula>
    </cfRule>
  </conditionalFormatting>
  <conditionalFormatting sqref="M6:M36">
    <cfRule type="cellIs" dxfId="69" priority="13" operator="equal">
      <formula>0</formula>
    </cfRule>
  </conditionalFormatting>
  <conditionalFormatting sqref="J6:J36 M6:M36">
    <cfRule type="cellIs" dxfId="68" priority="10" operator="equal">
      <formula>"In Progress"</formula>
    </cfRule>
    <cfRule type="cellIs" dxfId="67" priority="11" operator="equal">
      <formula>"Log Issues"</formula>
    </cfRule>
    <cfRule type="cellIs" dxfId="66" priority="12" operator="equal">
      <formula>"N/A"</formula>
    </cfRule>
  </conditionalFormatting>
  <conditionalFormatting sqref="K6:L19">
    <cfRule type="expression" dxfId="65" priority="9">
      <formula>$J6="Log Issues"</formula>
    </cfRule>
  </conditionalFormatting>
  <conditionalFormatting sqref="N6:N19">
    <cfRule type="expression" dxfId="64" priority="8">
      <formula>$M6="Log Issues"</formula>
    </cfRule>
  </conditionalFormatting>
  <conditionalFormatting sqref="H12">
    <cfRule type="containsText" dxfId="62" priority="6" operator="containsText" text="New Sign Required">
      <formula>NOT(ISERROR(SEARCH("New Sign Required",H12)))</formula>
    </cfRule>
  </conditionalFormatting>
  <conditionalFormatting sqref="H12">
    <cfRule type="containsText" dxfId="60" priority="4" operator="containsText" text="Action Required">
      <formula>NOT(ISERROR(SEARCH("Action Required",H12)))</formula>
    </cfRule>
  </conditionalFormatting>
  <conditionalFormatting sqref="H1:H1048576">
    <cfRule type="containsText" dxfId="59" priority="2" operator="containsText" text="Remove Old Sign">
      <formula>NOT(ISERROR(SEARCH("Remove Old Sign",H1)))</formula>
    </cfRule>
    <cfRule type="containsText" dxfId="58" priority="3" operator="containsText" text="Move Sign to New Location">
      <formula>NOT(ISERROR(SEARCH("Move Sign to New Location",H1)))</formula>
    </cfRule>
  </conditionalFormatting>
  <conditionalFormatting sqref="G1:G9 G15:G1048576 G13 G11">
    <cfRule type="containsText" dxfId="57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9">
      <formula1>YesNo</formula1>
    </dataValidation>
    <dataValidation type="list" allowBlank="1" showInputMessage="1" showErrorMessage="1" sqref="H205:H40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H40:H204 H37</xm:sqref>
        </x14:dataValidation>
        <x14:dataValidation type="list" allowBlank="1" showInputMessage="1" showErrorMessage="1">
          <x14:formula1>
            <xm:f>Lookup!$A$1:$A$4</xm:f>
          </x14:formula1>
          <xm:sqref>G40:G204 G37</xm:sqref>
        </x14:dataValidation>
        <x14:dataValidation type="list" allowBlank="1" showInputMessage="1" showErrorMessage="1">
          <x14:formula1>
            <xm:f>[2]Lookup!#REF!</xm:f>
          </x14:formula1>
          <xm:sqref>O6:O19</xm:sqref>
        </x14:dataValidation>
        <x14:dataValidation type="list" allowBlank="1" showInputMessage="1">
          <x14:formula1>
            <xm:f>Lookup!$E$1:$E$18</xm:f>
          </x14:formula1>
          <xm:sqref>C6:C204</xm:sqref>
        </x14:dataValidation>
        <x14:dataValidation type="list" allowBlank="1" showInputMessage="1" showErrorMessage="1">
          <x14:formula1>
            <xm:f>Lookup!$A$1:$A$8</xm:f>
          </x14:formula1>
          <xm:sqref>G6:G36</xm:sqref>
        </x14:dataValidation>
        <x14:dataValidation type="list" allowBlank="1" showInputMessage="1" showErrorMessage="1">
          <x14:formula1>
            <xm:f>Lookup!$D$1:$D$10</xm:f>
          </x14:formula1>
          <xm:sqref>H6:H36</xm:sqref>
        </x14:dataValidation>
        <x14:dataValidation type="list" allowBlank="1" showInputMessage="1" showErrorMessage="1">
          <x14:formula1>
            <xm:f>Lookup!$F$1:$F$7</xm:f>
          </x14:formula1>
          <xm:sqref>J6:J36</xm:sqref>
        </x14:dataValidation>
        <x14:dataValidation type="list" allowBlank="1" showInputMessage="1" showErrorMessage="1">
          <x14:formula1>
            <xm:f>Lookup!$F$1:$F$8</xm:f>
          </x14:formula1>
          <xm:sqref>M6:M36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2" sqref="F12"/>
    </sheetView>
  </sheetViews>
  <sheetFormatPr defaultColWidth="9.140625" defaultRowHeight="15" x14ac:dyDescent="0.25"/>
  <cols>
    <col min="1" max="1" width="22.42578125" style="63" bestFit="1" customWidth="1"/>
    <col min="2" max="2" width="30.140625" style="63" customWidth="1"/>
    <col min="3" max="3" width="24" style="56" customWidth="1"/>
    <col min="4" max="4" width="14.28515625" style="56" bestFit="1" customWidth="1"/>
    <col min="5" max="5" width="13.7109375" style="56" customWidth="1"/>
    <col min="6" max="6" width="13.28515625" style="56" bestFit="1" customWidth="1"/>
    <col min="7" max="8" width="18.5703125" style="56" customWidth="1"/>
    <col min="9" max="10" width="26.85546875" style="57" customWidth="1"/>
    <col min="11" max="16384" width="9.140625" style="56"/>
  </cols>
  <sheetData>
    <row r="1" spans="1:10" x14ac:dyDescent="0.25">
      <c r="A1" s="52" t="s">
        <v>7</v>
      </c>
      <c r="B1" s="53" t="str">
        <f>'KD Changes'!B1:C1</f>
        <v>0041</v>
      </c>
      <c r="C1" s="54"/>
      <c r="D1" s="18" t="s">
        <v>10</v>
      </c>
      <c r="E1" s="55">
        <f>'KD Changes'!G1</f>
        <v>41943</v>
      </c>
    </row>
    <row r="2" spans="1:10" ht="15" customHeight="1" x14ac:dyDescent="0.25">
      <c r="A2" s="58" t="s">
        <v>8</v>
      </c>
      <c r="B2" s="59" t="str">
        <f>VLOOKUP(B1,[1]BuildingList!A:B,2,FALSE)</f>
        <v>Pence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B6" s="57"/>
      <c r="E6" s="56" t="s">
        <v>108</v>
      </c>
      <c r="G6" s="34"/>
      <c r="H6" s="34"/>
      <c r="I6" s="56"/>
      <c r="J6" s="56"/>
    </row>
    <row r="7" spans="1:10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x14ac:dyDescent="0.25">
      <c r="A9" s="56"/>
      <c r="B9" s="56"/>
      <c r="G9" s="34"/>
      <c r="H9" s="34"/>
      <c r="I9" s="56"/>
      <c r="J9" s="56"/>
    </row>
    <row r="10" spans="1:10" x14ac:dyDescent="0.25">
      <c r="A10" s="56"/>
      <c r="B10" s="56"/>
      <c r="F10" s="65"/>
      <c r="G10" s="34"/>
      <c r="H10" s="34"/>
    </row>
    <row r="11" spans="1:10" x14ac:dyDescent="0.25">
      <c r="A11" s="56"/>
      <c r="B11" s="56"/>
      <c r="F11" s="65"/>
      <c r="G11" s="34"/>
      <c r="H11" s="34"/>
    </row>
    <row r="12" spans="1:10" x14ac:dyDescent="0.25">
      <c r="A12" s="56"/>
      <c r="B12" s="56"/>
      <c r="F12" s="65"/>
      <c r="G12" s="34"/>
      <c r="H12" s="34"/>
    </row>
    <row r="13" spans="1:10" x14ac:dyDescent="0.25">
      <c r="A13" s="56"/>
      <c r="B13" s="56"/>
      <c r="F13" s="65"/>
      <c r="G13" s="34"/>
      <c r="H13" s="34"/>
    </row>
    <row r="14" spans="1:10" x14ac:dyDescent="0.25">
      <c r="A14" s="56"/>
      <c r="B14" s="56"/>
      <c r="F14" s="65"/>
      <c r="G14" s="34"/>
      <c r="H14" s="34"/>
    </row>
    <row r="15" spans="1:10" x14ac:dyDescent="0.25">
      <c r="A15" s="56"/>
      <c r="B15" s="56"/>
      <c r="F15" s="65"/>
      <c r="G15" s="34"/>
      <c r="H15" s="34"/>
    </row>
    <row r="16" spans="1:10" x14ac:dyDescent="0.25">
      <c r="A16" s="56"/>
      <c r="B16" s="56"/>
      <c r="F16" s="65"/>
      <c r="G16" s="34"/>
      <c r="H16" s="34"/>
    </row>
    <row r="17" spans="1:8" x14ac:dyDescent="0.25">
      <c r="A17" s="56"/>
      <c r="B17" s="56"/>
      <c r="F17" s="65"/>
      <c r="G17" s="34"/>
      <c r="H17" s="34"/>
    </row>
    <row r="18" spans="1:8" x14ac:dyDescent="0.25">
      <c r="A18" s="56"/>
      <c r="B18" s="56"/>
      <c r="F18" s="65"/>
      <c r="G18" s="34"/>
      <c r="H18" s="34"/>
    </row>
    <row r="19" spans="1:8" x14ac:dyDescent="0.25">
      <c r="A19" s="56"/>
      <c r="B19" s="56"/>
      <c r="F19" s="65"/>
      <c r="G19" s="34"/>
      <c r="H19" s="34"/>
    </row>
    <row r="20" spans="1:8" x14ac:dyDescent="0.25">
      <c r="A20" s="56"/>
      <c r="B20" s="56"/>
      <c r="F20" s="65"/>
      <c r="G20" s="34"/>
      <c r="H20" s="34"/>
    </row>
    <row r="21" spans="1:8" x14ac:dyDescent="0.25">
      <c r="A21" s="56"/>
      <c r="B21" s="56"/>
      <c r="F21" s="66"/>
      <c r="G21" s="34"/>
      <c r="H21" s="34"/>
    </row>
    <row r="22" spans="1:8" x14ac:dyDescent="0.25">
      <c r="A22" s="56"/>
      <c r="B22" s="56"/>
      <c r="F22" s="65"/>
      <c r="G22" s="34"/>
      <c r="H22" s="34"/>
    </row>
    <row r="23" spans="1:8" x14ac:dyDescent="0.25">
      <c r="A23" s="56"/>
      <c r="B23" s="56"/>
      <c r="F23" s="65"/>
      <c r="G23" s="34"/>
      <c r="H23" s="34"/>
    </row>
    <row r="24" spans="1:8" ht="14.45" x14ac:dyDescent="0.3">
      <c r="A24" s="56"/>
      <c r="B24" s="56"/>
      <c r="F24" s="65"/>
      <c r="G24" s="34"/>
      <c r="H24" s="34"/>
    </row>
    <row r="25" spans="1:8" ht="14.45" x14ac:dyDescent="0.3">
      <c r="A25" s="56"/>
      <c r="B25" s="56"/>
      <c r="F25" s="65"/>
      <c r="G25" s="34"/>
      <c r="H25" s="34"/>
    </row>
    <row r="26" spans="1:8" ht="14.45" x14ac:dyDescent="0.3">
      <c r="A26" s="56"/>
      <c r="B26" s="56"/>
      <c r="F26" s="65"/>
      <c r="G26" s="34"/>
      <c r="H26" s="34"/>
    </row>
    <row r="27" spans="1:8" ht="14.45" x14ac:dyDescent="0.3">
      <c r="A27" s="56"/>
      <c r="B27" s="56"/>
      <c r="F27" s="65"/>
      <c r="G27" s="34"/>
      <c r="H27" s="34"/>
    </row>
    <row r="28" spans="1:8" ht="14.45" x14ac:dyDescent="0.3">
      <c r="A28" s="56"/>
      <c r="B28" s="56"/>
      <c r="F28" s="65"/>
      <c r="G28" s="34"/>
      <c r="H28" s="34"/>
    </row>
    <row r="29" spans="1:8" ht="14.45" x14ac:dyDescent="0.3">
      <c r="A29" s="56"/>
      <c r="B29" s="56"/>
      <c r="F29" s="65"/>
      <c r="G29" s="34"/>
      <c r="H29" s="34"/>
    </row>
    <row r="30" spans="1:8" ht="14.45" x14ac:dyDescent="0.3">
      <c r="A30" s="56"/>
      <c r="B30" s="56"/>
      <c r="F30" s="65"/>
      <c r="G30" s="34"/>
      <c r="H30" s="34"/>
    </row>
    <row r="31" spans="1:8" ht="14.45" x14ac:dyDescent="0.3">
      <c r="A31" s="64"/>
      <c r="E31" s="65"/>
      <c r="F31" s="65"/>
      <c r="G31" s="34"/>
      <c r="H31" s="34"/>
    </row>
    <row r="32" spans="1:8" x14ac:dyDescent="0.25">
      <c r="A32" s="64"/>
      <c r="E32" s="65"/>
      <c r="F32" s="65"/>
      <c r="G32" s="34"/>
      <c r="H32" s="34"/>
    </row>
    <row r="33" spans="1:8" x14ac:dyDescent="0.25">
      <c r="A33" s="64"/>
      <c r="E33" s="65"/>
      <c r="F33" s="65"/>
      <c r="G33" s="34"/>
      <c r="H33" s="34"/>
    </row>
    <row r="34" spans="1:8" x14ac:dyDescent="0.25">
      <c r="A34" s="64"/>
      <c r="E34" s="65"/>
      <c r="F34" s="65"/>
      <c r="G34" s="34"/>
      <c r="H34" s="34"/>
    </row>
    <row r="35" spans="1:8" x14ac:dyDescent="0.25">
      <c r="A35" s="64"/>
      <c r="E35" s="65"/>
      <c r="F35" s="65"/>
      <c r="G35" s="34"/>
      <c r="H35" s="34"/>
    </row>
    <row r="36" spans="1:8" x14ac:dyDescent="0.25">
      <c r="A36" s="64"/>
      <c r="E36" s="65"/>
      <c r="F36" s="65"/>
      <c r="G36" s="34"/>
      <c r="H36" s="34"/>
    </row>
    <row r="37" spans="1:8" x14ac:dyDescent="0.25">
      <c r="A37" s="64"/>
      <c r="E37" s="65"/>
      <c r="F37" s="65"/>
      <c r="G37" s="34"/>
      <c r="H37" s="34"/>
    </row>
    <row r="38" spans="1:8" x14ac:dyDescent="0.25">
      <c r="A38" s="64"/>
      <c r="E38" s="65"/>
      <c r="F38" s="65"/>
      <c r="G38" s="34"/>
      <c r="H38" s="34"/>
    </row>
    <row r="39" spans="1:8" x14ac:dyDescent="0.25">
      <c r="A39" s="64"/>
      <c r="E39" s="65"/>
      <c r="F39" s="65"/>
      <c r="G39" s="65"/>
    </row>
    <row r="40" spans="1:8" x14ac:dyDescent="0.25">
      <c r="A40" s="64"/>
      <c r="E40" s="65"/>
      <c r="F40" s="65"/>
      <c r="G40" s="65"/>
    </row>
    <row r="41" spans="1:8" x14ac:dyDescent="0.25">
      <c r="A41" s="67"/>
      <c r="E41" s="65"/>
      <c r="F41" s="68"/>
      <c r="G41" s="65"/>
    </row>
    <row r="42" spans="1:8" x14ac:dyDescent="0.25">
      <c r="A42" s="67"/>
      <c r="E42" s="65"/>
      <c r="F42" s="68"/>
      <c r="G42" s="65"/>
    </row>
    <row r="43" spans="1:8" x14ac:dyDescent="0.25">
      <c r="A43" s="67"/>
      <c r="E43" s="65"/>
      <c r="F43" s="69"/>
      <c r="G43" s="65"/>
    </row>
    <row r="44" spans="1:8" x14ac:dyDescent="0.25">
      <c r="A44" s="64"/>
      <c r="E44" s="65"/>
      <c r="F44" s="68"/>
      <c r="G44" s="65"/>
    </row>
    <row r="45" spans="1:8" x14ac:dyDescent="0.25">
      <c r="A45" s="64"/>
      <c r="E45" s="65"/>
      <c r="F45" s="68"/>
      <c r="G45" s="65"/>
    </row>
    <row r="46" spans="1:8" x14ac:dyDescent="0.25">
      <c r="A46" s="70"/>
      <c r="E46" s="65"/>
      <c r="F46" s="65"/>
      <c r="G46" s="65"/>
    </row>
    <row r="47" spans="1:8" x14ac:dyDescent="0.25">
      <c r="A47" s="70"/>
      <c r="E47" s="65"/>
      <c r="F47" s="65"/>
      <c r="G47" s="65"/>
    </row>
    <row r="48" spans="1:8" x14ac:dyDescent="0.25">
      <c r="A48" s="70"/>
      <c r="E48" s="65"/>
      <c r="F48" s="65"/>
      <c r="G48" s="65"/>
    </row>
    <row r="49" spans="1:7" x14ac:dyDescent="0.25">
      <c r="A49" s="70"/>
      <c r="E49" s="65"/>
      <c r="F49" s="65"/>
      <c r="G49" s="65"/>
    </row>
    <row r="50" spans="1:7" x14ac:dyDescent="0.25">
      <c r="A50" s="70"/>
      <c r="C50" s="57"/>
      <c r="E50" s="65"/>
      <c r="F50" s="66"/>
      <c r="G50" s="65"/>
    </row>
    <row r="51" spans="1:7" x14ac:dyDescent="0.25">
      <c r="A51" s="70"/>
      <c r="C51" s="57"/>
      <c r="E51" s="65"/>
      <c r="F51" s="65"/>
      <c r="G51" s="65"/>
    </row>
    <row r="52" spans="1:7" x14ac:dyDescent="0.25">
      <c r="A52" s="70"/>
      <c r="C52" s="57"/>
      <c r="E52" s="65"/>
      <c r="F52" s="65"/>
      <c r="G52" s="65"/>
    </row>
    <row r="53" spans="1:7" x14ac:dyDescent="0.25">
      <c r="A53" s="64"/>
      <c r="C53" s="57"/>
      <c r="E53" s="65"/>
      <c r="F53" s="65"/>
      <c r="G53" s="65"/>
    </row>
    <row r="54" spans="1:7" x14ac:dyDescent="0.25">
      <c r="A54" s="64"/>
      <c r="C54" s="57"/>
    </row>
    <row r="55" spans="1:7" x14ac:dyDescent="0.25">
      <c r="C55" s="57"/>
    </row>
    <row r="56" spans="1:7" x14ac:dyDescent="0.25">
      <c r="C56" s="57"/>
    </row>
    <row r="57" spans="1:7" x14ac:dyDescent="0.25">
      <c r="C57" s="57"/>
    </row>
    <row r="58" spans="1:7" x14ac:dyDescent="0.25">
      <c r="C58" s="57"/>
    </row>
    <row r="59" spans="1:7" x14ac:dyDescent="0.25">
      <c r="C59" s="57"/>
    </row>
    <row r="60" spans="1:7" x14ac:dyDescent="0.25">
      <c r="C60" s="57"/>
    </row>
    <row r="61" spans="1:7" x14ac:dyDescent="0.25">
      <c r="C61" s="57"/>
    </row>
    <row r="62" spans="1:7" x14ac:dyDescent="0.25">
      <c r="C62" s="57"/>
    </row>
    <row r="63" spans="1:7" x14ac:dyDescent="0.25">
      <c r="C63" s="57"/>
    </row>
    <row r="64" spans="1:7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199" spans="3:3" x14ac:dyDescent="0.25">
      <c r="C199" s="56" t="s">
        <v>30</v>
      </c>
    </row>
  </sheetData>
  <sheetProtection insertRows="0" deleteRows="0" selectLockedCells="1"/>
  <conditionalFormatting sqref="G39:G52">
    <cfRule type="containsText" dxfId="56" priority="16" operator="containsText" text="New Tag Required">
      <formula>NOT(ISERROR(SEARCH("New Tag Required",G39)))</formula>
    </cfRule>
  </conditionalFormatting>
  <conditionalFormatting sqref="D49:D98">
    <cfRule type="containsText" dxfId="55" priority="15" operator="containsText" text="Yes">
      <formula>NOT(ISERROR(SEARCH("Yes",D49)))</formula>
    </cfRule>
  </conditionalFormatting>
  <conditionalFormatting sqref="H39:H98 H199:H420">
    <cfRule type="containsText" dxfId="54" priority="14" operator="containsText" text="New Sign Required">
      <formula>NOT(ISERROR(SEARCH("New Sign Required",H39)))</formula>
    </cfRule>
  </conditionalFormatting>
  <conditionalFormatting sqref="G39:G98">
    <cfRule type="containsText" dxfId="53" priority="13" operator="containsText" text="Action Required">
      <formula>NOT(ISERROR(SEARCH("Action Required",G39)))</formula>
    </cfRule>
  </conditionalFormatting>
  <conditionalFormatting sqref="H39:H98">
    <cfRule type="containsText" dxfId="52" priority="12" operator="containsText" text="Action Required">
      <formula>NOT(ISERROR(SEARCH("Action Required",H39)))</formula>
    </cfRule>
  </conditionalFormatting>
  <conditionalFormatting sqref="D99:D198">
    <cfRule type="containsText" dxfId="51" priority="7" operator="containsText" text="Yes">
      <formula>NOT(ISERROR(SEARCH("Yes",D99)))</formula>
    </cfRule>
  </conditionalFormatting>
  <conditionalFormatting sqref="H99:H198">
    <cfRule type="containsText" dxfId="50" priority="6" operator="containsText" text="New Sign Required">
      <formula>NOT(ISERROR(SEARCH("New Sign Required",H99)))</formula>
    </cfRule>
  </conditionalFormatting>
  <conditionalFormatting sqref="G99:G198">
    <cfRule type="containsText" dxfId="49" priority="5" operator="containsText" text="Action Required">
      <formula>NOT(ISERROR(SEARCH("Action Required",G99)))</formula>
    </cfRule>
  </conditionalFormatting>
  <conditionalFormatting sqref="H99:H198">
    <cfRule type="containsText" dxfId="48" priority="4" operator="containsText" text="Action Required">
      <formula>NOT(ISERROR(SEARCH("Action Required",H99)))</formula>
    </cfRule>
  </conditionalFormatting>
  <conditionalFormatting sqref="H1:H4 H39:H1048576 G5:G38">
    <cfRule type="containsText" dxfId="47" priority="2" operator="containsText" text="Remove Old Sign">
      <formula>NOT(ISERROR(SEARCH("Remove Old Sign",G1)))</formula>
    </cfRule>
    <cfRule type="containsText" dxfId="46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45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6" sqref="A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4.45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4.45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A6" s="1" t="s">
        <v>109</v>
      </c>
      <c r="C6" t="s">
        <v>60</v>
      </c>
      <c r="D6" s="8" t="s">
        <v>58</v>
      </c>
      <c r="E6" s="7" t="s">
        <v>29</v>
      </c>
    </row>
    <row r="7" spans="1:7" ht="14.45" x14ac:dyDescent="0.3">
      <c r="E7" s="7" t="s">
        <v>28</v>
      </c>
    </row>
    <row r="8" spans="1:7" ht="14.45" x14ac:dyDescent="0.3">
      <c r="E8" s="7" t="s">
        <v>31</v>
      </c>
    </row>
    <row r="9" spans="1:7" ht="14.45" x14ac:dyDescent="0.3">
      <c r="E9" s="51" t="s">
        <v>50</v>
      </c>
    </row>
    <row r="10" spans="1:7" s="1" customFormat="1" ht="14.45" x14ac:dyDescent="0.3">
      <c r="E10" s="51" t="s">
        <v>33</v>
      </c>
    </row>
    <row r="11" spans="1:7" ht="14.45" x14ac:dyDescent="0.3">
      <c r="E11" s="51" t="s">
        <v>20</v>
      </c>
    </row>
    <row r="12" spans="1:7" ht="14.45" x14ac:dyDescent="0.3">
      <c r="E12" s="51" t="s">
        <v>24</v>
      </c>
    </row>
    <row r="13" spans="1:7" ht="14.45" x14ac:dyDescent="0.3">
      <c r="E13" s="51" t="s">
        <v>53</v>
      </c>
    </row>
    <row r="14" spans="1:7" ht="14.45" x14ac:dyDescent="0.3">
      <c r="E14" s="51" t="s">
        <v>51</v>
      </c>
    </row>
    <row r="15" spans="1:7" ht="14.45" x14ac:dyDescent="0.3">
      <c r="E15" s="51" t="s">
        <v>22</v>
      </c>
    </row>
    <row r="16" spans="1:7" ht="14.45" x14ac:dyDescent="0.3">
      <c r="E16" s="51" t="s">
        <v>26</v>
      </c>
    </row>
    <row r="17" spans="1:7" ht="14.45" x14ac:dyDescent="0.3">
      <c r="E17" s="51" t="s">
        <v>23</v>
      </c>
    </row>
    <row r="18" spans="1:7" ht="14.45" x14ac:dyDescent="0.3">
      <c r="E18" s="51" t="s">
        <v>25</v>
      </c>
    </row>
    <row r="19" spans="1:7" ht="14.45" x14ac:dyDescent="0.3">
      <c r="E19" s="7"/>
    </row>
    <row r="20" spans="1:7" ht="14.45" x14ac:dyDescent="0.3">
      <c r="A20" s="50"/>
      <c r="B20" s="50"/>
      <c r="C20" s="50"/>
      <c r="D20" s="50"/>
      <c r="F20" s="50"/>
      <c r="G20" s="50"/>
    </row>
    <row r="21" spans="1:7" ht="14.45" x14ac:dyDescent="0.3">
      <c r="A21" s="50"/>
      <c r="B21" s="50"/>
      <c r="C21" s="50"/>
      <c r="D21" s="50"/>
      <c r="F21" s="50"/>
      <c r="G21" s="50"/>
    </row>
    <row r="22" spans="1:7" ht="14.45" x14ac:dyDescent="0.3">
      <c r="A22" s="50"/>
      <c r="B22" s="50"/>
      <c r="C22" s="50"/>
      <c r="D22" s="50"/>
      <c r="F22" s="50"/>
      <c r="G22" s="50"/>
    </row>
    <row r="23" spans="1:7" ht="14.45" x14ac:dyDescent="0.3">
      <c r="A23" s="50"/>
      <c r="B23" s="50"/>
      <c r="C23" s="50"/>
      <c r="D23" s="50"/>
      <c r="F23" s="50"/>
      <c r="G23" s="50"/>
    </row>
    <row r="24" spans="1:7" ht="14.45" x14ac:dyDescent="0.3">
      <c r="A24" s="50"/>
      <c r="B24" s="50"/>
      <c r="C24" s="50"/>
      <c r="D24" s="50"/>
      <c r="F24" s="50"/>
      <c r="G24" s="50"/>
    </row>
    <row r="25" spans="1:7" ht="14.45" x14ac:dyDescent="0.3">
      <c r="A25" s="50"/>
      <c r="B25" s="50"/>
      <c r="C25" s="50"/>
      <c r="D25" s="50"/>
      <c r="F25" s="50"/>
      <c r="G25" s="50"/>
    </row>
    <row r="26" spans="1:7" ht="14.45" x14ac:dyDescent="0.3">
      <c r="A26" s="50"/>
      <c r="B26" s="50"/>
      <c r="C26" s="50"/>
      <c r="D26" s="50"/>
      <c r="F26" s="50"/>
      <c r="G26" s="50"/>
    </row>
    <row r="27" spans="1:7" ht="14.45" x14ac:dyDescent="0.3">
      <c r="A27" s="50"/>
      <c r="B27" s="50"/>
      <c r="C27" s="50"/>
      <c r="D27" s="50"/>
      <c r="F27" s="50"/>
      <c r="G27" s="50"/>
    </row>
    <row r="28" spans="1:7" ht="14.45" x14ac:dyDescent="0.3">
      <c r="A28" s="50"/>
      <c r="B28" s="50"/>
      <c r="C28" s="50"/>
      <c r="D28" s="50"/>
      <c r="F28" s="50"/>
      <c r="G28" s="50"/>
    </row>
    <row r="29" spans="1:7" ht="14.45" x14ac:dyDescent="0.3">
      <c r="A29" s="50"/>
      <c r="B29" s="50"/>
      <c r="C29" s="50"/>
      <c r="D29" s="50"/>
      <c r="F29" s="50"/>
      <c r="G29" s="50"/>
    </row>
    <row r="30" spans="1:7" ht="14.45" x14ac:dyDescent="0.3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0006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0007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0008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0009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0010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0011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0012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0014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0015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0016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0017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0019</v>
      </c>
      <c r="B18" s="3" t="str">
        <f>([3]UKBuilding_List!C18)</f>
        <v>Lafferty Hall</v>
      </c>
    </row>
    <row r="19" spans="1:2" x14ac:dyDescent="0.25">
      <c r="A19" s="2" t="str">
        <f>([3]UKBuilding_List!A19)</f>
        <v>0020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0021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0022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0023</v>
      </c>
      <c r="B22" s="3" t="str">
        <f>([3]UKBuilding_List!C22)</f>
        <v>Barker Hall</v>
      </c>
    </row>
    <row r="23" spans="1:2" ht="14.45" x14ac:dyDescent="0.3">
      <c r="A23" s="2" t="str">
        <f>([3]UKBuilding_List!A23)</f>
        <v>0024</v>
      </c>
      <c r="B23" s="3" t="str">
        <f>([3]UKBuilding_List!C23)</f>
        <v>Alumni Gym</v>
      </c>
    </row>
    <row r="24" spans="1:2" ht="14.45" x14ac:dyDescent="0.3">
      <c r="A24" s="2" t="str">
        <f>([3]UKBuilding_List!A24)</f>
        <v>0025</v>
      </c>
      <c r="B24" s="3" t="str">
        <f>([3]UKBuilding_List!C24)</f>
        <v>Student Center</v>
      </c>
    </row>
    <row r="25" spans="1:2" ht="14.45" x14ac:dyDescent="0.3">
      <c r="A25" s="2" t="str">
        <f>([3]UKBuilding_List!A25)</f>
        <v>0026</v>
      </c>
      <c r="B25" s="3" t="str">
        <f>([3]UKBuilding_List!C25)</f>
        <v>Frazee Hall</v>
      </c>
    </row>
    <row r="26" spans="1:2" ht="14.45" x14ac:dyDescent="0.3">
      <c r="A26" s="2" t="str">
        <f>([3]UKBuilding_List!A26)</f>
        <v>0027</v>
      </c>
      <c r="B26" s="3" t="str">
        <f>([3]UKBuilding_List!C26)</f>
        <v>Main Building</v>
      </c>
    </row>
    <row r="27" spans="1:2" ht="14.45" x14ac:dyDescent="0.3">
      <c r="A27" s="2" t="str">
        <f>([3]UKBuilding_List!A27)</f>
        <v>0028</v>
      </c>
      <c r="B27" s="3" t="str">
        <f>([3]UKBuilding_List!C27)</f>
        <v>Ezra Gillis Building</v>
      </c>
    </row>
    <row r="28" spans="1:2" ht="14.45" x14ac:dyDescent="0.3">
      <c r="A28" s="2" t="str">
        <f>([3]UKBuilding_List!A28)</f>
        <v>0029</v>
      </c>
      <c r="B28" s="3" t="str">
        <f>([3]UKBuilding_List!C28)</f>
        <v>Carol Martin Gatton Business &amp; Economics Building</v>
      </c>
    </row>
    <row r="29" spans="1:2" ht="14.45" x14ac:dyDescent="0.3">
      <c r="A29" s="2" t="str">
        <f>([3]UKBuilding_List!A29)</f>
        <v>0030</v>
      </c>
      <c r="B29" s="3" t="str">
        <f>([3]UKBuilding_List!C29)</f>
        <v>Miller Hall</v>
      </c>
    </row>
    <row r="30" spans="1:2" x14ac:dyDescent="0.25">
      <c r="A30" s="2" t="str">
        <f>([3]UKBuilding_List!A30)</f>
        <v>0031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0032</v>
      </c>
      <c r="B31" s="3" t="str">
        <f>([3]UKBuilding_List!C31)</f>
        <v>109 State St</v>
      </c>
    </row>
    <row r="32" spans="1:2" x14ac:dyDescent="0.25">
      <c r="A32" s="2" t="str">
        <f>([3]UKBuilding_List!A32)</f>
        <v>0033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0034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0035</v>
      </c>
      <c r="B34" s="3" t="str">
        <f>([3]UKBuilding_List!C34)</f>
        <v>Maxwell Place</v>
      </c>
    </row>
    <row r="35" spans="1:2" x14ac:dyDescent="0.25">
      <c r="A35" s="2" t="str">
        <f>([3]UKBuilding_List!A35)</f>
        <v>0036</v>
      </c>
      <c r="B35" s="3" t="str">
        <f>([3]UKBuilding_List!C35)</f>
        <v>Pence Hall</v>
      </c>
    </row>
    <row r="36" spans="1:2" x14ac:dyDescent="0.25">
      <c r="A36" s="2" t="str">
        <f>([3]UKBuilding_List!A36)</f>
        <v>0037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0038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0039</v>
      </c>
      <c r="B38" s="3" t="str">
        <f>([3]UKBuilding_List!C38)</f>
        <v>Kastle Hall</v>
      </c>
    </row>
    <row r="39" spans="1:2" x14ac:dyDescent="0.25">
      <c r="A39" s="2" t="str">
        <f>([3]UKBuilding_List!A39)</f>
        <v>0040</v>
      </c>
      <c r="B39" s="3" t="str">
        <f>([3]UKBuilding_List!C39)</f>
        <v>McVey Hall</v>
      </c>
    </row>
    <row r="40" spans="1:2" x14ac:dyDescent="0.25">
      <c r="A40" s="2" t="str">
        <f>([3]UKBuilding_List!A40)</f>
        <v>0041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0042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0043</v>
      </c>
      <c r="B42" s="3" t="str">
        <f>([3]UKBuilding_List!C42)</f>
        <v>Law Building</v>
      </c>
    </row>
    <row r="43" spans="1:2" x14ac:dyDescent="0.25">
      <c r="A43" s="2" t="str">
        <f>([3]UKBuilding_List!A43)</f>
        <v>0044</v>
      </c>
      <c r="B43" s="3" t="str">
        <f>([3]UKBuilding_List!C43)</f>
        <v>Memorial Hall</v>
      </c>
    </row>
    <row r="44" spans="1:2" x14ac:dyDescent="0.25">
      <c r="A44" s="2" t="str">
        <f>([3]UKBuilding_List!A44)</f>
        <v>0045</v>
      </c>
      <c r="B44" s="3" t="str">
        <f>([3]UKBuilding_List!C44)</f>
        <v>Erikson Hall</v>
      </c>
    </row>
    <row r="45" spans="1:2" x14ac:dyDescent="0.25">
      <c r="A45" s="2" t="str">
        <f>([3]UKBuilding_List!A45)</f>
        <v>0046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0047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0048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0049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0050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0051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0052</v>
      </c>
      <c r="B51" s="3" t="str">
        <f>([3]UKBuilding_List!C51)</f>
        <v>Kinkead Hall</v>
      </c>
    </row>
    <row r="52" spans="1:2" x14ac:dyDescent="0.25">
      <c r="A52" s="2" t="str">
        <f>([3]UKBuilding_List!A52)</f>
        <v>0053</v>
      </c>
      <c r="B52" s="3" t="str">
        <f>([3]UKBuilding_List!C52)</f>
        <v>Bradley Hall</v>
      </c>
    </row>
    <row r="53" spans="1:2" x14ac:dyDescent="0.25">
      <c r="A53" s="2" t="str">
        <f>([3]UKBuilding_List!A53)</f>
        <v>0054</v>
      </c>
      <c r="B53" s="3" t="str">
        <f>([3]UKBuilding_List!C53)</f>
        <v>Bowman Hall</v>
      </c>
    </row>
    <row r="54" spans="1:2" x14ac:dyDescent="0.25">
      <c r="A54" s="2" t="str">
        <f>([3]UKBuilding_List!A54)</f>
        <v>0055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0056</v>
      </c>
      <c r="B55" s="3" t="str">
        <f>([3]UKBuilding_List!C55)</f>
        <v>Scovell Hall</v>
      </c>
    </row>
    <row r="56" spans="1:2" x14ac:dyDescent="0.25">
      <c r="A56" s="2" t="str">
        <f>([3]UKBuilding_List!A56)</f>
        <v>0057</v>
      </c>
      <c r="B56" s="3" t="str">
        <f>([3]UKBuilding_List!C56)</f>
        <v>Small Animal Lab</v>
      </c>
    </row>
    <row r="57" spans="1:2" x14ac:dyDescent="0.25">
      <c r="A57" s="2" t="str">
        <f>([3]UKBuilding_List!A57)</f>
        <v>0058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0059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0061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0062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0064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0065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0066</v>
      </c>
      <c r="B63" s="3" t="str">
        <f>([3]UKBuilding_List!C63)</f>
        <v>Kelley Hall</v>
      </c>
    </row>
    <row r="64" spans="1:2" x14ac:dyDescent="0.25">
      <c r="A64" s="2" t="str">
        <f>([3]UKBuilding_List!A64)</f>
        <v>0067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0068</v>
      </c>
      <c r="B65" s="3" t="str">
        <f>([3]UKBuilding_List!C65)</f>
        <v>653 Maxwelton Ct</v>
      </c>
    </row>
    <row r="66" spans="1:2" x14ac:dyDescent="0.25">
      <c r="A66" s="2" t="str">
        <f>([3]UKBuilding_List!A66)</f>
        <v>0069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0070</v>
      </c>
      <c r="B67" s="3" t="str">
        <f>([3]UKBuilding_List!C67)</f>
        <v>Central Hall II</v>
      </c>
    </row>
    <row r="68" spans="1:2" x14ac:dyDescent="0.25">
      <c r="A68" s="2" t="str">
        <f>([3]UKBuilding_List!A68)</f>
        <v>0071</v>
      </c>
      <c r="B68" s="3" t="str">
        <f>([3]UKBuilding_List!C68)</f>
        <v>Central Hall I</v>
      </c>
    </row>
    <row r="69" spans="1:2" x14ac:dyDescent="0.25">
      <c r="A69" s="2" t="str">
        <f>([3]UKBuilding_List!A69)</f>
        <v>0072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0073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0074</v>
      </c>
      <c r="B71" s="3" t="str">
        <f>([3]UKBuilding_List!C71)</f>
        <v>453 Columbia</v>
      </c>
    </row>
    <row r="72" spans="1:2" x14ac:dyDescent="0.25">
      <c r="A72" s="2" t="str">
        <f>([3]UKBuilding_List!A72)</f>
        <v>0075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0076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0077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0078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0079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0080</v>
      </c>
      <c r="B77" s="3" t="str">
        <f>([3]UKBuilding_List!C77)</f>
        <v>Cooling Plant #1</v>
      </c>
    </row>
    <row r="78" spans="1:2" x14ac:dyDescent="0.25">
      <c r="A78" s="2" t="str">
        <f>([3]UKBuilding_List!A78)</f>
        <v>0081</v>
      </c>
      <c r="B78" s="3" t="str">
        <f>([3]UKBuilding_List!C78)</f>
        <v>University Lofts</v>
      </c>
    </row>
    <row r="79" spans="1:2" x14ac:dyDescent="0.25">
      <c r="A79" s="2" t="str">
        <f>([3]UKBuilding_List!A79)</f>
        <v>0082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0083</v>
      </c>
      <c r="B80" s="3" t="str">
        <f>([3]UKBuilding_List!C80)</f>
        <v>Seed House</v>
      </c>
    </row>
    <row r="81" spans="1:2" x14ac:dyDescent="0.25">
      <c r="A81" s="2" t="str">
        <f>([3]UKBuilding_List!A81)</f>
        <v>0084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0085</v>
      </c>
      <c r="B82" s="3" t="str">
        <f>([3]UKBuilding_List!C82)</f>
        <v>Cooper House</v>
      </c>
    </row>
    <row r="83" spans="1:2" x14ac:dyDescent="0.25">
      <c r="A83" s="2" t="str">
        <f>([3]UKBuilding_List!A83)</f>
        <v>0086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0087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0088</v>
      </c>
      <c r="B85" s="3" t="str">
        <f>([3]UKBuilding_List!C85)</f>
        <v>E. S. Good Barn</v>
      </c>
    </row>
    <row r="86" spans="1:2" x14ac:dyDescent="0.25">
      <c r="A86" s="2" t="str">
        <f>([3]UKBuilding_List!A86)</f>
        <v>0089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0090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0091</v>
      </c>
      <c r="B88" s="3" t="str">
        <f>([3]UKBuilding_List!C88)</f>
        <v>Haggin Hall</v>
      </c>
    </row>
    <row r="89" spans="1:2" x14ac:dyDescent="0.25">
      <c r="A89" s="2" t="str">
        <f>([3]UKBuilding_List!A89)</f>
        <v>0092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0093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0094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0095</v>
      </c>
      <c r="B92" s="3" t="str">
        <f>([3]UKBuilding_List!C92)</f>
        <v>Woodland Glen I</v>
      </c>
    </row>
    <row r="93" spans="1:2" x14ac:dyDescent="0.25">
      <c r="A93" s="2" t="str">
        <f>([3]UKBuilding_List!A93)</f>
        <v>0096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0097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0098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0099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0100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0101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0102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0103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0104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0105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0106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0107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0108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0109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0110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0111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0113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0117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0118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0119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0120</v>
      </c>
      <c r="B113" s="3" t="str">
        <f>([3]UKBuilding_List!C113)</f>
        <v>The 90</v>
      </c>
    </row>
    <row r="114" spans="1:2" x14ac:dyDescent="0.25">
      <c r="A114" s="2" t="str">
        <f>([3]UKBuilding_List!A114)</f>
        <v>0121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0122</v>
      </c>
      <c r="B115" s="3" t="str">
        <f>([3]UKBuilding_List!C115)</f>
        <v>Blanding II</v>
      </c>
    </row>
    <row r="116" spans="1:2" x14ac:dyDescent="0.25">
      <c r="A116" s="2" t="str">
        <f>([3]UKBuilding_List!A116)</f>
        <v>0123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0124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0125</v>
      </c>
      <c r="B118" s="3" t="str">
        <f>([3]UKBuilding_List!C118)</f>
        <v>Blanding IV</v>
      </c>
    </row>
    <row r="119" spans="1:2" x14ac:dyDescent="0.25">
      <c r="A119" s="2" t="str">
        <f>([3]UKBuilding_List!A119)</f>
        <v>0126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0127</v>
      </c>
      <c r="B120" s="3" t="str">
        <f>([3]UKBuilding_List!C120)</f>
        <v>Kirwan IV</v>
      </c>
    </row>
    <row r="121" spans="1:2" x14ac:dyDescent="0.25">
      <c r="A121" s="2" t="str">
        <f>([3]UKBuilding_List!A121)</f>
        <v>0128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0129</v>
      </c>
      <c r="B122" s="3" t="str">
        <f>([3]UKBuilding_List!C122)</f>
        <v>Kirwan III</v>
      </c>
    </row>
    <row r="123" spans="1:2" x14ac:dyDescent="0.25">
      <c r="A123" s="2" t="str">
        <f>([3]UKBuilding_List!A123)</f>
        <v>0130</v>
      </c>
      <c r="B123" s="3" t="str">
        <f>([3]UKBuilding_List!C123)</f>
        <v>Kirwan II</v>
      </c>
    </row>
    <row r="124" spans="1:2" x14ac:dyDescent="0.25">
      <c r="A124" s="2" t="str">
        <f>([3]UKBuilding_List!A124)</f>
        <v>0131</v>
      </c>
      <c r="B124" s="3" t="str">
        <f>([3]UKBuilding_List!C124)</f>
        <v>Kirwan I</v>
      </c>
    </row>
    <row r="125" spans="1:2" x14ac:dyDescent="0.25">
      <c r="A125" s="2" t="str">
        <f>([3]UKBuilding_List!A125)</f>
        <v>0132</v>
      </c>
      <c r="B125" s="3" t="str">
        <f>([3]UKBuilding_List!C125)</f>
        <v>Blanding I</v>
      </c>
    </row>
    <row r="126" spans="1:2" x14ac:dyDescent="0.25">
      <c r="A126" s="2" t="str">
        <f>([3]UKBuilding_List!A126)</f>
        <v>0135</v>
      </c>
      <c r="B126" s="3" t="str">
        <f>([3]UKBuilding_List!C126)</f>
        <v>Head House</v>
      </c>
    </row>
    <row r="127" spans="1:2" x14ac:dyDescent="0.25">
      <c r="A127" s="2" t="str">
        <f>([3]UKBuilding_List!A127)</f>
        <v>0136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0137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0138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0140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0141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0142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0143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0144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0145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0146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0147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0148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0149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0150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0151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0152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0153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0154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0155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0156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0157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0158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0159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0160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0161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0162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0163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0164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0165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0166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0167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0170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0173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0174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0175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0176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0177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0178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0180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0182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0183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0184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0185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0187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0189</v>
      </c>
      <c r="B171" s="3" t="str">
        <f>([3]UKBuilding_List!C171)</f>
        <v>Phi Mu</v>
      </c>
    </row>
    <row r="172" spans="1:2" x14ac:dyDescent="0.25">
      <c r="A172" s="2" t="str">
        <f>([3]UKBuilding_List!A172)</f>
        <v>0190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0191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0192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0193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0194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0196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0197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0198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0199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0200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0202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0204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0207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0209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0210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0211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0212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0213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0214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0215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0216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0217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0219</v>
      </c>
      <c r="B194" s="3" t="str">
        <f>([3]UKBuilding_List!C194)</f>
        <v>468 Rose Lane</v>
      </c>
    </row>
    <row r="195" spans="1:2" x14ac:dyDescent="0.25">
      <c r="A195" s="2" t="str">
        <f>([3]UKBuilding_List!A195)</f>
        <v>0220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0222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0223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0224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0225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0227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0229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0230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0231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0232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0235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0236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0237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0240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0241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0243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0244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0245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0246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0247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0248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0249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0250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0252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0253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0254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0255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0256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0257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0258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0259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0260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0261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0262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0263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0264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0265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0266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0267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0268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0269</v>
      </c>
      <c r="B235" s="3" t="str">
        <f>([3]UKBuilding_List!C235)</f>
        <v>ASTeCC</v>
      </c>
    </row>
    <row r="236" spans="1:2" x14ac:dyDescent="0.25">
      <c r="A236" s="2" t="str">
        <f>([3]UKBuilding_List!A236)</f>
        <v>0272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0274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0275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0276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0277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0278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0279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0281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0282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0283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0284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0285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0286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0287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0288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0289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0293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0294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0297</v>
      </c>
      <c r="B254" s="3" t="str">
        <f>([3]UKBuilding_List!C254)</f>
        <v>317 Scott St</v>
      </c>
    </row>
    <row r="255" spans="1:2" x14ac:dyDescent="0.25">
      <c r="A255" s="2" t="str">
        <f>([3]UKBuilding_List!A255)</f>
        <v>0298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0300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0301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0302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0303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0305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0312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0314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0315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0324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0325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0327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0333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0336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0337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0343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0344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0345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0346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0347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0348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0349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0350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0351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0353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0355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0356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0361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0362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0363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0365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0377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0378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0381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0386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0390</v>
      </c>
      <c r="B290" s="3" t="str">
        <f>([3]UKBuilding_List!C290)</f>
        <v>Weldon House</v>
      </c>
    </row>
    <row r="291" spans="1:2" x14ac:dyDescent="0.25">
      <c r="A291" s="2" t="str">
        <f>([3]UKBuilding_List!A291)</f>
        <v>0391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0392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0393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0394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0397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0398</v>
      </c>
      <c r="B296" s="3" t="str">
        <f>([3]UKBuilding_List!C296)</f>
        <v>Bus Shelter #4</v>
      </c>
    </row>
    <row r="297" spans="1:2" x14ac:dyDescent="0.25">
      <c r="A297" s="2" t="str">
        <f>([3]UKBuilding_List!A297)</f>
        <v>0399</v>
      </c>
      <c r="B297" s="3" t="str">
        <f>([3]UKBuilding_List!C297)</f>
        <v>Bus Shelter #13</v>
      </c>
    </row>
    <row r="298" spans="1:2" x14ac:dyDescent="0.25">
      <c r="A298" s="2" t="str">
        <f>([3]UKBuilding_List!A298)</f>
        <v>0400</v>
      </c>
      <c r="B298" s="3" t="str">
        <f>([3]UKBuilding_List!C298)</f>
        <v>424 Euclid Avenue</v>
      </c>
    </row>
    <row r="299" spans="1:2" x14ac:dyDescent="0.25">
      <c r="A299" s="2" t="str">
        <f>([3]UKBuilding_List!A299)</f>
        <v>0401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0402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0412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0413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0416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0417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0418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0419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0420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0428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0432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0433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0442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0446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0447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0448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0449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0450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0451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0452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0453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0456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0460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0461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0467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0473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0481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0482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0484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0485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0487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0488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0489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0490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0494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0495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0503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0504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0505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0506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0507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0509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0514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0517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0518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0564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0565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0566</v>
      </c>
      <c r="B346" s="3" t="str">
        <f>([3]UKBuilding_List!C346)</f>
        <v>Pavilion A</v>
      </c>
    </row>
    <row r="347" spans="1:2" x14ac:dyDescent="0.25">
      <c r="A347" s="2" t="str">
        <f>([3]UKBuilding_List!A347)</f>
        <v>0567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0568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0571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0572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0582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0585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0592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0596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0600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0601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0602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0604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0607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0608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0609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0610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0611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0612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0613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0614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0615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0616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0617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0618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0619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0621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0622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0623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0624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0625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0626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0630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0631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0633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0636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0637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0639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0641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0644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0645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0646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0647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0648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0649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0650</v>
      </c>
      <c r="B391" s="3" t="str">
        <f>([3]UKBuilding_List!C391)</f>
        <v>Maxwelton Ct. Apts #6</v>
      </c>
    </row>
    <row r="392" spans="1:2" x14ac:dyDescent="0.25">
      <c r="A392" s="2">
        <f>([3]UKBuilding_List!A392)</f>
        <v>1200</v>
      </c>
      <c r="B392" s="3" t="str">
        <f>([3]UKBuilding_List!C392)</f>
        <v>Maxwelton Ct. Apts #7</v>
      </c>
    </row>
    <row r="393" spans="1:2" x14ac:dyDescent="0.25">
      <c r="A393" s="2">
        <f>([3]UKBuilding_List!A393)</f>
        <v>1201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8633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9127</v>
      </c>
      <c r="B395" s="3" t="str">
        <f>([3]UKBuilding_List!C395)</f>
        <v>Maxwelton Ct. Apts #10</v>
      </c>
    </row>
    <row r="396" spans="1:2" x14ac:dyDescent="0.25">
      <c r="A396" s="2">
        <f>([3]UKBuilding_List!A396)</f>
        <v>9813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9925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9983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 xml:space="preserve"> 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 xml:space="preserve"> 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>Maxwelton Ct. Apts #16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>Electric Substation #1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>1101 S. Limestone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>Shriners-4th &amp; 5th Floors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2014-11-03T16:07:45Z</dcterms:modified>
</cp:coreProperties>
</file>