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40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2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</calcChain>
</file>

<file path=xl/sharedStrings.xml><?xml version="1.0" encoding="utf-8"?>
<sst xmlns="http://schemas.openxmlformats.org/spreadsheetml/2006/main" count="132" uniqueCount="91">
  <si>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</si>
  <si>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</si>
  <si>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</si>
  <si>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</si>
  <si>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</si>
  <si>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</si>
  <si>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</si>
  <si>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</si>
  <si>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</si>
  <si>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</si>
  <si>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</si>
  <si>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</si>
  <si>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</si>
  <si>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</si>
  <si>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</si>
  <si>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</si>
  <si>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</si>
  <si>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</si>
  <si>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</si>
  <si>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</si>
  <si>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</si>
  <si>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</si>
  <si>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</si>
  <si>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</si>
  <si>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</si>
  <si>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</si>
  <si>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</si>
  <si>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</si>
  <si>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</si>
  <si>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</si>
  <si>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</si>
  <si>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</si>
  <si>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</si>
  <si>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</si>
  <si>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</si>
  <si>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</si>
  <si>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</si>
  <si>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</si>
  <si>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</si>
  <si>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</si>
  <si>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</si>
  <si>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</si>
  <si>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</si>
  <si>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</si>
  <si>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</si>
  <si>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</si>
  <si>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</si>
  <si>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</si>
  <si>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</si>
  <si>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</si>
  <si>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</si>
  <si>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</si>
  <si>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</si>
  <si>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</si>
  <si>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</si>
  <si>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</si>
  <si>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</si>
  <si>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</si>
  <si>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</si>
  <si>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</si>
  <si>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</si>
  <si>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</si>
  <si>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</si>
  <si>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</si>
  <si>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</si>
  <si>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</si>
  <si>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</si>
  <si>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</si>
  <si>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</si>
  <si>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</si>
  <si>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</si>
  <si>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</si>
  <si>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</si>
  <si>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</si>
  <si>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</si>
  <si>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0040</t>
  </si>
  <si>
    <t>XA101</t>
  </si>
  <si>
    <t>Added Covered Porch</t>
  </si>
  <si>
    <t>01</t>
  </si>
  <si>
    <t>Added sqft for XA101 to OL</t>
  </si>
  <si>
    <t>110</t>
  </si>
  <si>
    <t>XA100</t>
  </si>
  <si>
    <t>Fixed OL at exterior doorway</t>
  </si>
  <si>
    <t>Match OL to overhead lines</t>
  </si>
  <si>
    <t>02</t>
  </si>
  <si>
    <t>Verified OL</t>
  </si>
  <si>
    <t>LX-0040-01-X0100</t>
  </si>
  <si>
    <t>MAXWELL PLACE - Chair Lift</t>
  </si>
  <si>
    <t>LX-0040-01-XA0100</t>
  </si>
  <si>
    <t>LX-0040-01-XA0101</t>
  </si>
  <si>
    <t>MAXWELL PLACE - Side Porch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</si>
</sst>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6" sqref="C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3" t="s">
        <v>75</v>
      </c>
      <c r="C1" s="73"/>
      <c r="F1" s="18" t="s">
        <v>10</v>
      </c>
      <c r="G1" s="19">
        <v>42277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74" t="str">
        <f>VLOOKUP(B1,BuildingList!A:B,2,FALSE)</f>
        <v>Maxwell Place</v>
      </c>
      <c r="C2" s="74"/>
      <c r="F2" s="25" t="s">
        <v>12</v>
      </c>
      <c r="G2" s="26" t="s">
        <v>72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ht="15" thickTop="1" x14ac:dyDescent="0.3">
      <c r="B6" s="30" t="s">
        <v>78</v>
      </c>
      <c r="C6" s="11" t="s">
        <v>33</v>
      </c>
      <c r="D6" s="17" t="s">
        <v>5</v>
      </c>
      <c r="E6" s="36">
        <v>3881</v>
      </c>
      <c r="F6" s="36">
        <v>3937</v>
      </c>
      <c r="G6" s="36" t="s">
        <v>13</v>
      </c>
      <c r="H6" s="17" t="s">
        <v>13</v>
      </c>
      <c r="I6" s="11" t="s">
        <v>79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x14ac:dyDescent="0.3">
      <c r="A7" s="30" t="s">
        <v>80</v>
      </c>
      <c r="B7" s="30" t="s">
        <v>78</v>
      </c>
      <c r="C7" s="11" t="s">
        <v>50</v>
      </c>
      <c r="D7" s="17" t="s">
        <v>5</v>
      </c>
      <c r="E7" s="36">
        <v>166</v>
      </c>
      <c r="F7" s="36">
        <v>167</v>
      </c>
      <c r="G7" s="36" t="s">
        <v>2</v>
      </c>
      <c r="H7" s="17" t="s">
        <v>2</v>
      </c>
      <c r="I7" s="11" t="s">
        <v>82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3">
      <c r="A8" s="38" t="s">
        <v>81</v>
      </c>
      <c r="B8" s="30" t="s">
        <v>78</v>
      </c>
      <c r="C8" s="11" t="s">
        <v>50</v>
      </c>
      <c r="D8" s="17" t="s">
        <v>5</v>
      </c>
      <c r="E8" s="36">
        <v>164</v>
      </c>
      <c r="F8" s="36">
        <v>168</v>
      </c>
      <c r="G8" s="36" t="s">
        <v>13</v>
      </c>
      <c r="H8" s="17" t="s">
        <v>13</v>
      </c>
      <c r="I8" s="11" t="s">
        <v>83</v>
      </c>
      <c r="J8" s="10" t="str">
        <f>IF(G8="No Change","N/A",IF(G8="New Tag Required",Lookup!F:F,IF(G8="Remove Old Tag",Lookup!F:F,IF(G8="N/A","N/A",""))))</f>
        <v>N/A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x14ac:dyDescent="0.3">
      <c r="A9" s="35" t="s">
        <v>76</v>
      </c>
      <c r="B9" s="30" t="s">
        <v>78</v>
      </c>
      <c r="C9" s="11" t="s">
        <v>77</v>
      </c>
      <c r="D9" s="17" t="s">
        <v>5</v>
      </c>
      <c r="E9" s="39">
        <v>0</v>
      </c>
      <c r="F9" s="39">
        <v>57</v>
      </c>
      <c r="G9" s="36" t="s">
        <v>13</v>
      </c>
      <c r="H9" s="17" t="s">
        <v>13</v>
      </c>
      <c r="I9" s="11" t="s">
        <v>83</v>
      </c>
      <c r="J9" s="10" t="str">
        <f>IF(G9="No Change","N/A",IF(G9="New Tag Required",Lookup!F:F,IF(G9="Remove Old Tag",Lookup!F:F,IF(G9="N/A","N/A",""))))</f>
        <v>N/A</v>
      </c>
      <c r="K9" s="37"/>
      <c r="L9" s="10"/>
      <c r="M9" s="10" t="str">
        <f>IF(H9="No Change","N/A",IF(H9="New Tag Required",Lookup!F:F,IF(H9="Remove Old Sign",Lookup!F:F,IF(H9="N/A","N/A",""))))</f>
        <v>N/A</v>
      </c>
      <c r="N9" s="37"/>
      <c r="O9" s="10"/>
    </row>
    <row r="10" spans="1:16" x14ac:dyDescent="0.3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3">
      <c r="A11" s="40"/>
      <c r="B11" s="30" t="s">
        <v>84</v>
      </c>
      <c r="C11" s="11" t="s">
        <v>33</v>
      </c>
      <c r="D11" s="17" t="s">
        <v>5</v>
      </c>
      <c r="E11" s="36"/>
      <c r="F11" s="36">
        <v>3303</v>
      </c>
      <c r="G11" s="36" t="s">
        <v>13</v>
      </c>
      <c r="H11" s="17" t="s">
        <v>13</v>
      </c>
      <c r="I11" s="11" t="s">
        <v>85</v>
      </c>
      <c r="J11" s="10" t="str">
        <f>IF(G11="No Change","N/A",IF(G11="New Tag Required",Lookup!F:F,IF(G11="Remove Old Tag",Lookup!F:F,IF(G11="N/A","N/A",""))))</f>
        <v>N/A</v>
      </c>
      <c r="K11" s="37"/>
      <c r="L11" s="10"/>
      <c r="M11" s="10" t="str">
        <f>IF(H11="No Change","N/A",IF(H11="New Tag Required",Lookup!F:F,IF(H11="Remove Old Sign",Lookup!F:F,IF(H11="N/A","N/A",""))))</f>
        <v>N/A</v>
      </c>
      <c r="N11" s="37"/>
      <c r="O11" s="10"/>
    </row>
    <row r="12" spans="1:16" x14ac:dyDescent="0.3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3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46</v>
      </c>
      <c r="H34" s="45" t="s">
        <v>47</v>
      </c>
      <c r="J34" s="46" t="s">
        <v>41</v>
      </c>
      <c r="K34" s="10"/>
      <c r="L34" s="10"/>
      <c r="M34" s="46" t="s">
        <v>42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9" priority="122" operator="containsText" text="New Tag Required">
      <formula>NOT(ISERROR(SEARCH("New Tag Required",G40)))</formula>
    </cfRule>
  </conditionalFormatting>
  <conditionalFormatting sqref="D40:D100 D6 D8">
    <cfRule type="containsText" dxfId="48" priority="121" operator="containsText" text="Yes">
      <formula>NOT(ISERROR(SEARCH("Yes",D6)))</formula>
    </cfRule>
  </conditionalFormatting>
  <conditionalFormatting sqref="H40:H100 H201:H422">
    <cfRule type="containsText" dxfId="47" priority="109" operator="containsText" text="New Sign Required">
      <formula>NOT(ISERROR(SEARCH("New Sign Required",H40)))</formula>
    </cfRule>
  </conditionalFormatting>
  <conditionalFormatting sqref="G40:G100">
    <cfRule type="containsText" dxfId="46" priority="108" operator="containsText" text="Action Required">
      <formula>NOT(ISERROR(SEARCH("Action Required",G40)))</formula>
    </cfRule>
  </conditionalFormatting>
  <conditionalFormatting sqref="H40:H100">
    <cfRule type="containsText" dxfId="45" priority="107" operator="containsText" text="Action Required">
      <formula>NOT(ISERROR(SEARCH("Action Required",H40)))</formula>
    </cfRule>
  </conditionalFormatting>
  <conditionalFormatting sqref="G6 G10:G33 G36:G39">
    <cfRule type="containsText" dxfId="44" priority="49" operator="containsText" text="New Tag Required">
      <formula>NOT(ISERROR(SEARCH("New Tag Required",G6)))</formula>
    </cfRule>
  </conditionalFormatting>
  <conditionalFormatting sqref="D10:D39">
    <cfRule type="containsText" dxfId="43" priority="48" operator="containsText" text="Yes">
      <formula>NOT(ISERROR(SEARCH("Yes",D10)))</formula>
    </cfRule>
  </conditionalFormatting>
  <conditionalFormatting sqref="H6 H10:H33 H36:H39">
    <cfRule type="containsText" dxfId="42" priority="47" operator="containsText" text="New Sign Required">
      <formula>NOT(ISERROR(SEARCH("New Sign Required",H6)))</formula>
    </cfRule>
  </conditionalFormatting>
  <conditionalFormatting sqref="G6 G10:G33 G36:G39">
    <cfRule type="containsText" dxfId="41" priority="46" operator="containsText" text="Action Required">
      <formula>NOT(ISERROR(SEARCH("Action Required",G6)))</formula>
    </cfRule>
  </conditionalFormatting>
  <conditionalFormatting sqref="H6 H10:H33 H36:H39">
    <cfRule type="containsText" dxfId="40" priority="45" operator="containsText" text="Action Required">
      <formula>NOT(ISERROR(SEARCH("Action Required",H6)))</formula>
    </cfRule>
  </conditionalFormatting>
  <conditionalFormatting sqref="G6">
    <cfRule type="containsText" dxfId="39" priority="44" operator="containsText" text="New Tag Required">
      <formula>NOT(ISERROR(SEARCH("New Tag Required",G6)))</formula>
    </cfRule>
  </conditionalFormatting>
  <conditionalFormatting sqref="D6">
    <cfRule type="containsText" dxfId="38" priority="43" operator="containsText" text="Yes">
      <formula>NOT(ISERROR(SEARCH("Yes",D6)))</formula>
    </cfRule>
  </conditionalFormatting>
  <conditionalFormatting sqref="G6">
    <cfRule type="containsText" dxfId="37" priority="42" operator="containsText" text="Action Required">
      <formula>NOT(ISERROR(SEARCH("Action Required",G6)))</formula>
    </cfRule>
  </conditionalFormatting>
  <conditionalFormatting sqref="D101:D200">
    <cfRule type="containsText" dxfId="36" priority="41" operator="containsText" text="Yes">
      <formula>NOT(ISERROR(SEARCH("Yes",D101)))</formula>
    </cfRule>
  </conditionalFormatting>
  <conditionalFormatting sqref="H101:H200">
    <cfRule type="containsText" dxfId="35" priority="40" operator="containsText" text="New Sign Required">
      <formula>NOT(ISERROR(SEARCH("New Sign Required",H101)))</formula>
    </cfRule>
  </conditionalFormatting>
  <conditionalFormatting sqref="G101:G200">
    <cfRule type="containsText" dxfId="34" priority="39" operator="containsText" text="Action Required">
      <formula>NOT(ISERROR(SEARCH("Action Required",G101)))</formula>
    </cfRule>
  </conditionalFormatting>
  <conditionalFormatting sqref="H101:H200">
    <cfRule type="containsText" dxfId="33" priority="38" operator="containsText" text="Action Required">
      <formula>NOT(ISERROR(SEARCH("Action Required",H101)))</formula>
    </cfRule>
  </conditionalFormatting>
  <conditionalFormatting sqref="D9">
    <cfRule type="containsText" dxfId="32" priority="35" operator="containsText" text="Yes">
      <formula>NOT(ISERROR(SEARCH("Yes",D9)))</formula>
    </cfRule>
  </conditionalFormatting>
  <conditionalFormatting sqref="D7">
    <cfRule type="containsText" dxfId="31" priority="24" operator="containsText" text="Yes">
      <formula>NOT(ISERROR(SEARCH("Yes",D7)))</formula>
    </cfRule>
  </conditionalFormatting>
  <conditionalFormatting sqref="G7">
    <cfRule type="containsText" dxfId="30" priority="23" operator="containsText" text="New Tag Required">
      <formula>NOT(ISERROR(SEARCH("New Tag Required",G7)))</formula>
    </cfRule>
  </conditionalFormatting>
  <conditionalFormatting sqref="H7">
    <cfRule type="containsText" dxfId="29" priority="22" operator="containsText" text="New Sign Required">
      <formula>NOT(ISERROR(SEARCH("New Sign Required",H7)))</formula>
    </cfRule>
  </conditionalFormatting>
  <conditionalFormatting sqref="G7">
    <cfRule type="containsText" dxfId="28" priority="21" operator="containsText" text="Action Required">
      <formula>NOT(ISERROR(SEARCH("Action Required",G7)))</formula>
    </cfRule>
  </conditionalFormatting>
  <conditionalFormatting sqref="H7">
    <cfRule type="containsText" dxfId="27" priority="20" operator="containsText" text="Action Required">
      <formula>NOT(ISERROR(SEARCH("Action Required",H7)))</formula>
    </cfRule>
  </conditionalFormatting>
  <conditionalFormatting sqref="G8:G9">
    <cfRule type="containsText" dxfId="26" priority="19" operator="containsText" text="New Tag Required">
      <formula>NOT(ISERROR(SEARCH("New Tag Required",G8)))</formula>
    </cfRule>
  </conditionalFormatting>
  <conditionalFormatting sqref="H8:H9">
    <cfRule type="containsText" dxfId="25" priority="18" operator="containsText" text="New Sign Required">
      <formula>NOT(ISERROR(SEARCH("New Sign Required",H8)))</formula>
    </cfRule>
  </conditionalFormatting>
  <conditionalFormatting sqref="G8:G9">
    <cfRule type="containsText" dxfId="24" priority="17" operator="containsText" text="Action Required">
      <formula>NOT(ISERROR(SEARCH("Action Required",G8)))</formula>
    </cfRule>
  </conditionalFormatting>
  <conditionalFormatting sqref="H8:H9">
    <cfRule type="containsText" dxfId="23" priority="16" operator="containsText" text="Action Required">
      <formula>NOT(ISERROR(SEARCH("Action Required",H8)))</formula>
    </cfRule>
  </conditionalFormatting>
  <conditionalFormatting sqref="J2:N2">
    <cfRule type="cellIs" dxfId="22" priority="15" operator="notEqual">
      <formula>0</formula>
    </cfRule>
  </conditionalFormatting>
  <conditionalFormatting sqref="J6:J32">
    <cfRule type="cellIs" dxfId="21" priority="14" operator="equal">
      <formula>0</formula>
    </cfRule>
  </conditionalFormatting>
  <conditionalFormatting sqref="M6:M32">
    <cfRule type="cellIs" dxfId="20" priority="13" operator="equal">
      <formula>0</formula>
    </cfRule>
  </conditionalFormatting>
  <conditionalFormatting sqref="J6:J32 M6:M32">
    <cfRule type="cellIs" dxfId="19" priority="10" operator="equal">
      <formula>"In Progress"</formula>
    </cfRule>
    <cfRule type="cellIs" dxfId="18" priority="11" operator="equal">
      <formula>"Log Issues"</formula>
    </cfRule>
    <cfRule type="cellIs" dxfId="17" priority="12" operator="equal">
      <formula>"N/A"</formula>
    </cfRule>
  </conditionalFormatting>
  <conditionalFormatting sqref="K6:L15">
    <cfRule type="expression" dxfId="16" priority="9">
      <formula>$J6="Log Issues"</formula>
    </cfRule>
  </conditionalFormatting>
  <conditionalFormatting sqref="N6:N15">
    <cfRule type="expression" dxfId="15" priority="8">
      <formula>$M6="Log Issues"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9" sqref="C9"/>
    </sheetView>
  </sheetViews>
  <sheetFormatPr defaultColWidth="9.109375" defaultRowHeight="14.4" x14ac:dyDescent="0.3"/>
  <cols>
    <col min="1" max="1" width="22.44140625" style="65" bestFit="1" customWidth="1"/>
    <col min="2" max="2" width="30.109375" style="65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x14ac:dyDescent="0.3">
      <c r="A1" s="54" t="s">
        <v>7</v>
      </c>
      <c r="B1" s="55" t="str">
        <f>'KD Changes'!B1:C1</f>
        <v>0040</v>
      </c>
      <c r="C1" s="56"/>
      <c r="D1" s="18" t="s">
        <v>10</v>
      </c>
      <c r="E1" s="57">
        <f>'KD Changes'!G1</f>
        <v>42277</v>
      </c>
    </row>
    <row r="2" spans="1:10" ht="15" customHeight="1" x14ac:dyDescent="0.3">
      <c r="A2" s="60" t="s">
        <v>8</v>
      </c>
      <c r="B2" s="61" t="str">
        <f>VLOOKUP(B1,[1]BuildingList!A:B,2,FALSE)</f>
        <v>Maxwell Place</v>
      </c>
      <c r="C2" s="62"/>
      <c r="D2" s="63" t="s">
        <v>12</v>
      </c>
      <c r="E2" s="64" t="str">
        <f>'KD Changes'!G2</f>
        <v>Alex Kloentrup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thickTop="1" x14ac:dyDescent="0.3">
      <c r="A6" s="75" t="s">
        <v>86</v>
      </c>
      <c r="B6" s="76" t="s">
        <v>87</v>
      </c>
      <c r="C6" s="58" t="s">
        <v>68</v>
      </c>
      <c r="G6" s="34"/>
      <c r="H6" s="34"/>
      <c r="I6" s="58"/>
      <c r="J6" s="58"/>
    </row>
    <row r="7" spans="1:10" x14ac:dyDescent="0.3">
      <c r="A7" s="75" t="s">
        <v>88</v>
      </c>
      <c r="B7" s="76" t="s">
        <v>87</v>
      </c>
      <c r="C7" s="58" t="s">
        <v>67</v>
      </c>
      <c r="G7" s="34"/>
      <c r="H7" s="34"/>
      <c r="I7" s="58"/>
      <c r="J7" s="58"/>
    </row>
    <row r="8" spans="1:10" ht="15" customHeight="1" x14ac:dyDescent="0.3">
      <c r="A8" s="75" t="s">
        <v>89</v>
      </c>
      <c r="B8" s="76" t="s">
        <v>90</v>
      </c>
      <c r="C8" s="58" t="s">
        <v>67</v>
      </c>
      <c r="G8" s="34"/>
      <c r="H8" s="34"/>
      <c r="I8" s="58"/>
      <c r="J8" s="58"/>
    </row>
    <row r="9" spans="1:10" x14ac:dyDescent="0.3">
      <c r="A9" s="58"/>
      <c r="B9" s="58"/>
      <c r="G9" s="34"/>
      <c r="H9" s="34"/>
      <c r="I9" s="58"/>
      <c r="J9" s="58"/>
    </row>
    <row r="10" spans="1:10" x14ac:dyDescent="0.3">
      <c r="A10" s="58"/>
      <c r="B10" s="58"/>
      <c r="F10" s="67"/>
      <c r="G10" s="34"/>
      <c r="H10" s="34"/>
    </row>
    <row r="11" spans="1:10" x14ac:dyDescent="0.3">
      <c r="A11" s="58"/>
      <c r="B11" s="58"/>
      <c r="F11" s="67"/>
      <c r="G11" s="34"/>
      <c r="H11" s="34"/>
    </row>
    <row r="12" spans="1:10" x14ac:dyDescent="0.3">
      <c r="A12" s="58"/>
      <c r="B12" s="58"/>
      <c r="F12" s="67"/>
      <c r="G12" s="34"/>
      <c r="H12" s="34"/>
    </row>
    <row r="13" spans="1:10" x14ac:dyDescent="0.3">
      <c r="A13" s="58"/>
      <c r="B13" s="58"/>
      <c r="F13" s="67"/>
      <c r="G13" s="34"/>
      <c r="H13" s="34"/>
    </row>
    <row r="14" spans="1:10" x14ac:dyDescent="0.3">
      <c r="A14" s="58"/>
      <c r="B14" s="58"/>
      <c r="F14" s="67"/>
      <c r="G14" s="34"/>
      <c r="H14" s="34"/>
    </row>
    <row r="15" spans="1:10" x14ac:dyDescent="0.3">
      <c r="A15" s="58"/>
      <c r="B15" s="58"/>
      <c r="F15" s="67"/>
      <c r="G15" s="34"/>
      <c r="H15" s="34"/>
    </row>
    <row r="16" spans="1:10" x14ac:dyDescent="0.3">
      <c r="A16" s="58"/>
      <c r="B16" s="58"/>
      <c r="F16" s="67"/>
      <c r="G16" s="34"/>
      <c r="H16" s="34"/>
    </row>
    <row r="17" spans="1:8" x14ac:dyDescent="0.3">
      <c r="A17" s="58"/>
      <c r="B17" s="58"/>
      <c r="F17" s="67"/>
      <c r="G17" s="34"/>
      <c r="H17" s="34"/>
    </row>
    <row r="18" spans="1:8" x14ac:dyDescent="0.3">
      <c r="A18" s="58"/>
      <c r="B18" s="58"/>
      <c r="F18" s="67"/>
      <c r="G18" s="34"/>
      <c r="H18" s="34"/>
    </row>
    <row r="19" spans="1:8" x14ac:dyDescent="0.3">
      <c r="A19" s="58"/>
      <c r="B19" s="58"/>
      <c r="F19" s="67"/>
      <c r="G19" s="34"/>
      <c r="H19" s="34"/>
    </row>
    <row r="20" spans="1:8" x14ac:dyDescent="0.3">
      <c r="A20" s="58"/>
      <c r="B20" s="58"/>
      <c r="F20" s="67"/>
      <c r="G20" s="34"/>
      <c r="H20" s="34"/>
    </row>
    <row r="21" spans="1:8" x14ac:dyDescent="0.3">
      <c r="A21" s="58"/>
      <c r="B21" s="58"/>
      <c r="F21" s="68"/>
      <c r="G21" s="34"/>
      <c r="H21" s="34"/>
    </row>
    <row r="22" spans="1:8" x14ac:dyDescent="0.3">
      <c r="A22" s="58"/>
      <c r="B22" s="58"/>
      <c r="F22" s="67"/>
      <c r="G22" s="34"/>
      <c r="H22" s="34"/>
    </row>
    <row r="23" spans="1:8" x14ac:dyDescent="0.3">
      <c r="A23" s="58"/>
      <c r="B23" s="58"/>
      <c r="F23" s="67"/>
      <c r="G23" s="34"/>
      <c r="H23" s="34"/>
    </row>
    <row r="24" spans="1:8" x14ac:dyDescent="0.3">
      <c r="A24" s="58"/>
      <c r="B24" s="58"/>
      <c r="F24" s="67"/>
      <c r="G24" s="34"/>
      <c r="H24" s="34"/>
    </row>
    <row r="25" spans="1:8" x14ac:dyDescent="0.3">
      <c r="A25" s="58"/>
      <c r="B25" s="58"/>
      <c r="F25" s="67"/>
      <c r="G25" s="34"/>
      <c r="H25" s="34"/>
    </row>
    <row r="26" spans="1:8" x14ac:dyDescent="0.3">
      <c r="A26" s="58"/>
      <c r="B26" s="58"/>
      <c r="F26" s="67"/>
      <c r="G26" s="34"/>
      <c r="H26" s="34"/>
    </row>
    <row r="27" spans="1:8" x14ac:dyDescent="0.3">
      <c r="A27" s="58"/>
      <c r="B27" s="58"/>
      <c r="F27" s="67"/>
      <c r="G27" s="34"/>
      <c r="H27" s="34"/>
    </row>
    <row r="28" spans="1:8" x14ac:dyDescent="0.3">
      <c r="A28" s="58"/>
      <c r="B28" s="58"/>
      <c r="F28" s="67"/>
      <c r="G28" s="34"/>
      <c r="H28" s="34"/>
    </row>
    <row r="29" spans="1:8" x14ac:dyDescent="0.3">
      <c r="A29" s="58"/>
      <c r="B29" s="58"/>
      <c r="F29" s="67"/>
      <c r="G29" s="34"/>
      <c r="H29" s="34"/>
    </row>
    <row r="30" spans="1:8" x14ac:dyDescent="0.3">
      <c r="A30" s="58"/>
      <c r="B30" s="58"/>
      <c r="F30" s="67"/>
      <c r="G30" s="34"/>
      <c r="H30" s="34"/>
    </row>
    <row r="31" spans="1:8" x14ac:dyDescent="0.3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5" sqref="E5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74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73</v>
      </c>
    </row>
    <row r="9" spans="1:7" x14ac:dyDescent="0.3">
      <c r="E9" s="7" t="s">
        <v>30</v>
      </c>
    </row>
    <row r="10" spans="1:7" s="1" customFormat="1" x14ac:dyDescent="0.3">
      <c r="E10" s="53" t="s">
        <v>49</v>
      </c>
    </row>
    <row r="11" spans="1:7" x14ac:dyDescent="0.3">
      <c r="E11" s="53" t="s">
        <v>32</v>
      </c>
    </row>
    <row r="12" spans="1:7" x14ac:dyDescent="0.3">
      <c r="E12" s="53" t="s">
        <v>20</v>
      </c>
    </row>
    <row r="13" spans="1:7" x14ac:dyDescent="0.3">
      <c r="E13" s="53" t="s">
        <v>24</v>
      </c>
    </row>
    <row r="14" spans="1:7" x14ac:dyDescent="0.3">
      <c r="E14" s="53" t="s">
        <v>52</v>
      </c>
    </row>
    <row r="15" spans="1:7" x14ac:dyDescent="0.3">
      <c r="E15" s="53" t="s">
        <v>50</v>
      </c>
    </row>
    <row r="16" spans="1:7" x14ac:dyDescent="0.3">
      <c r="E16" s="53" t="s">
        <v>22</v>
      </c>
    </row>
    <row r="17" spans="1:7" x14ac:dyDescent="0.3">
      <c r="E17" s="53" t="s">
        <v>26</v>
      </c>
    </row>
    <row r="18" spans="1:7" x14ac:dyDescent="0.3">
      <c r="E18" s="53" t="s">
        <v>23</v>
      </c>
    </row>
    <row r="19" spans="1:7" x14ac:dyDescent="0.3">
      <c r="E19" s="53" t="s">
        <v>25</v>
      </c>
    </row>
    <row r="20" spans="1:7" x14ac:dyDescent="0.3">
      <c r="A20" s="52"/>
      <c r="B20" s="52"/>
      <c r="C20" s="52"/>
      <c r="D20" s="52"/>
      <c r="E20" s="7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3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3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3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3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3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3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3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3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3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0017</v>
      </c>
      <c r="B17" s="3" t="str">
        <f>([3]UKBuilding_List!B17)</f>
        <v>Dickey Hall</v>
      </c>
    </row>
    <row r="18" spans="1:2" x14ac:dyDescent="0.3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0024</v>
      </c>
      <c r="B23" s="3" t="str">
        <f>([3]UKBuilding_List!B23)</f>
        <v>Lafferty Hall</v>
      </c>
    </row>
    <row r="24" spans="1:2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0028</v>
      </c>
      <c r="B27" s="3" t="str">
        <f>([3]UKBuilding_List!B27)</f>
        <v>Barker Hall</v>
      </c>
    </row>
    <row r="28" spans="1:2" x14ac:dyDescent="0.3">
      <c r="A28" s="2" t="str">
        <f>([3]UKBuilding_List!A28)</f>
        <v>0029</v>
      </c>
      <c r="B28" s="3" t="str">
        <f>([3]UKBuilding_List!B28)</f>
        <v>Alumni Gym</v>
      </c>
    </row>
    <row r="29" spans="1:2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2015-10-12T17:39:56Z</dcterms:modified>
</cp:coreProperties>
</file>