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6" yWindow="120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G22" i="1" l="1"/>
  <c r="M7" i="1" l="1"/>
  <c r="J7" i="1"/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20" i="1"/>
  <c r="M12" i="1"/>
  <c r="M8" i="1"/>
  <c r="M9" i="1"/>
  <c r="M10" i="1"/>
  <c r="M11" i="1"/>
  <c r="M13" i="1"/>
  <c r="M16" i="1"/>
  <c r="M17" i="1"/>
  <c r="M18" i="1"/>
  <c r="J6" i="1"/>
  <c r="J20" i="1"/>
  <c r="J12" i="1"/>
  <c r="J8" i="1"/>
  <c r="J9" i="1"/>
  <c r="J10" i="1"/>
  <c r="J11" i="1"/>
  <c r="J13" i="1"/>
  <c r="J16" i="1"/>
  <c r="J17" i="1"/>
  <c r="J18" i="1"/>
  <c r="H22" i="1" l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<sst xmlns="http://schemas.openxmlformats.org/spreadsheetml/2006/main" count="250" uniqueCount="148">
  <si>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</si>
  <si>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</si>
  <si>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</si>
  <si>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</si>
  <si>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</si>
  <si>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</si>
  <si>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</si>
  <si>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</si>
  <si>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</si>
  <si>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</si>
  <si>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</si>
  <si>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</si>
  <si>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</si>
  <si>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</si>
  <si>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</si>
  <si>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</si>
  <si>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</si>
  <si>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</si>
  <si>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</si>
  <si>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</si>
  <si>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</si>
  <si>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</si>
  <si>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</si>
  <si>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</si>
  <si>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</si>
  <si>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</si>
  <si>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</si>
  <si>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</si>
  <si>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</si>
  <si>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</si>
  <si>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</si>
  <si>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</si>
  <si>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</si>
  <si>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</si>
  <si>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</si>
  <si>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</si>
  <si>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</si>
  <si>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</si>
  <si>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</si>
  <si>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</si>
  <si>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</si>
  <si>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</si>
  <si>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</si>
  <si>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</si>
  <si>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</si>
  <si>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</si>
  <si>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</si>
  <si>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</si>
  <si>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</si>
  <si>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</si>
  <si>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</si>
  <si>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</si>
  <si>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</si>
  <si>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</si>
  <si>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</si>
  <si>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</si>
  <si>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</si>
  <si>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</si>
  <si>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</si>
  <si>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</si>
  <si>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</si>
  <si>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</si>
  <si>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</si>
  <si>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</si>
  <si>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</si>
  <si>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</si>
  <si>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</si>
  <si>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</si>
  <si>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</si>
  <si>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</si>
  <si>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</si>
  <si>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</si>
  <si>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</si>
  <si>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</si>
  <si>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0039</t>
  </si>
  <si>
    <t>EL0400B</t>
  </si>
  <si>
    <t>04</t>
  </si>
  <si>
    <t>1M</t>
  </si>
  <si>
    <t>EL0100A1</t>
  </si>
  <si>
    <t>EL0400A1</t>
  </si>
  <si>
    <t>4M</t>
  </si>
  <si>
    <t>PC0417</t>
  </si>
  <si>
    <t>ST0400H1</t>
  </si>
  <si>
    <t>PC0414</t>
  </si>
  <si>
    <t>PC0415</t>
  </si>
  <si>
    <t>PC0416</t>
  </si>
  <si>
    <t>G0400</t>
  </si>
  <si>
    <t>Changed Floor Level</t>
  </si>
  <si>
    <t>C0100</t>
  </si>
  <si>
    <t>PC0117</t>
  </si>
  <si>
    <t>PC0118</t>
  </si>
  <si>
    <t>PC0119</t>
  </si>
  <si>
    <t>PC0120</t>
  </si>
  <si>
    <t>ST0100H1</t>
  </si>
  <si>
    <t>Changed Floor Level from 01 to 1M</t>
  </si>
  <si>
    <t>Changed Floor Level from 04 to 4M</t>
  </si>
  <si>
    <t>changed floor level to better reflect that this stack is above F stack. Did not change Room ID since that would require new signage and possibly changes to library cataloguing.</t>
  </si>
  <si>
    <t>changed floor level to better reflect that this stack is above B stack. Did not change Room ID since that would require new signage and possibly changes to library cataloguing.</t>
  </si>
  <si>
    <t>changed floor level to better reflect that this stack is above F stack.</t>
  </si>
  <si>
    <t>changed floor level to better reflect that this stack is above B stack.</t>
  </si>
  <si>
    <t>adjusted sqft</t>
  </si>
  <si>
    <t>changed floor level to better reflect that this stack is above B stack</t>
  </si>
  <si>
    <t>LX-0039-04-EL0400C1</t>
  </si>
  <si>
    <t>KING LIBRARY - 4th Flr Stack Elev C1</t>
  </si>
  <si>
    <t>LX-0039-4M-EL0400A1</t>
  </si>
  <si>
    <t>KING LIBRARY - 4th Mezz Stack Elev A1</t>
  </si>
  <si>
    <t>LX-0039-04-G400</t>
  </si>
  <si>
    <t>KING LIBRARY - Stack G400</t>
  </si>
  <si>
    <t>LX-0039-4M-G400</t>
  </si>
  <si>
    <t>LX-0039-01-EL0100C1</t>
  </si>
  <si>
    <t>KING LIBRARY - 1st Flr Stack Elev C1</t>
  </si>
  <si>
    <t>LX-0039-1M-EL0100C1</t>
  </si>
  <si>
    <t>KING LIBRARY - 1st Mezz Stack Elev C1</t>
  </si>
  <si>
    <t>LX-0039-01-C100</t>
  </si>
  <si>
    <t>KING LIBRARY - Stack C100</t>
  </si>
  <si>
    <t>LX-0039-1M-C100</t>
  </si>
  <si>
    <t>LX-0039-01-PC0117</t>
  </si>
  <si>
    <t>KING LIBRARY - 1st Flr Pipe Chase 117</t>
  </si>
  <si>
    <t>LX-0039-01-PC0118</t>
  </si>
  <si>
    <t>KING LIBRARY - 1st Flr Pipe Chase 118</t>
  </si>
  <si>
    <t>LX-0039-01-PC0119</t>
  </si>
  <si>
    <t>KING LIBRARY - 1st Flr Pipe Chase 119</t>
  </si>
  <si>
    <t>LX-0039-01-PC0120</t>
  </si>
  <si>
    <t>KING LIBRARY - 1st Flr Pipe Chase 120</t>
  </si>
  <si>
    <t>LX-0039-1M-PC0117</t>
  </si>
  <si>
    <t>KING LIBRARY - 1st Mezz Pipe Chase 117</t>
  </si>
  <si>
    <t>LX-0039-1M-PC0118</t>
  </si>
  <si>
    <t>KING LIBRARY - 1st Mezz Pipe Chase 118</t>
  </si>
  <si>
    <t>LX-0039-1M-PC0119</t>
  </si>
  <si>
    <t>KING LIBRARY - 1st Mezz Pipe Chase 119</t>
  </si>
  <si>
    <t>LX-0039-1M-PC0120</t>
  </si>
  <si>
    <t>KING LIBRARY - 1st Mezz Pipe Chase 120</t>
  </si>
  <si>
    <t>LX-0039-04-PC0414</t>
  </si>
  <si>
    <t>KING LIBRARY - 4th Flr Pipe Chase 414</t>
  </si>
  <si>
    <t>LX-0039-04-PC0415</t>
  </si>
  <si>
    <t>KING LIBRARY - 4th Flr Pipe Chase 415</t>
  </si>
  <si>
    <t>LX-0039-04-PC0416</t>
  </si>
  <si>
    <t>KING LIBRARY - 4th Flr Pipe Chase 416</t>
  </si>
  <si>
    <t>LX-0039-04-PC0417</t>
  </si>
  <si>
    <t>KING LIBRARY - 4th Flr Pipe Chase 417</t>
  </si>
  <si>
    <t>LX-0039-4M-PC0414</t>
  </si>
  <si>
    <t>KING LIBRARY - 4th Mezz Pipe Chase 414</t>
  </si>
  <si>
    <t>LX-0039-4M-PC0415</t>
  </si>
  <si>
    <t>KING LIBRARY - 4th Mezz Pipe Chase 415</t>
  </si>
  <si>
    <t>LX-0039-4M-PC0416</t>
  </si>
  <si>
    <t>KING LIBRARY - 4th Mezz Pipe Chase 416</t>
  </si>
  <si>
    <t>LX-0039-4M-PC0417</t>
  </si>
  <si>
    <t>KING LIBRARY - 4th Mezz Pipe Chase 417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</si>
</sst>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1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0484</v>
          </cell>
          <cell r="C310" t="str">
            <v>Real Properties Garage</v>
          </cell>
        </row>
        <row r="311">
          <cell r="A311" t="str">
            <v>0485</v>
          </cell>
          <cell r="C311" t="str">
            <v>Boone Tennis Stadium</v>
          </cell>
        </row>
        <row r="312">
          <cell r="A312" t="str">
            <v>0487</v>
          </cell>
          <cell r="C312" t="str">
            <v>518 Oldham Ct</v>
          </cell>
        </row>
        <row r="313">
          <cell r="A313" t="str">
            <v>0488</v>
          </cell>
          <cell r="C313" t="str">
            <v>Woodland Early Learning Center</v>
          </cell>
        </row>
        <row r="314">
          <cell r="A314" t="str">
            <v>0489</v>
          </cell>
          <cell r="C314" t="str">
            <v>1117 South Limestone</v>
          </cell>
        </row>
        <row r="315">
          <cell r="A315" t="str">
            <v>0490</v>
          </cell>
          <cell r="C315" t="str">
            <v>Environmental Quality Management</v>
          </cell>
        </row>
        <row r="316">
          <cell r="A316" t="str">
            <v>0494</v>
          </cell>
          <cell r="C316" t="str">
            <v>Stuckert Career Center</v>
          </cell>
        </row>
        <row r="317">
          <cell r="A317" t="str">
            <v>0495</v>
          </cell>
          <cell r="C317" t="str">
            <v>James F. Hardymon Communications Building</v>
          </cell>
        </row>
        <row r="318">
          <cell r="A318" t="str">
            <v>0503</v>
          </cell>
          <cell r="C318" t="str">
            <v>Ralph G Anderson Building (Mech Eng)</v>
          </cell>
        </row>
        <row r="319">
          <cell r="A319" t="str">
            <v>0504</v>
          </cell>
          <cell r="C319" t="str">
            <v>Sigma Chi Fraternity House</v>
          </cell>
        </row>
        <row r="320">
          <cell r="A320" t="str">
            <v>0505</v>
          </cell>
          <cell r="C320" t="str">
            <v>Alpha Tau Omega Fraternity</v>
          </cell>
        </row>
        <row r="321">
          <cell r="A321" t="str">
            <v>0507</v>
          </cell>
          <cell r="C321" t="str">
            <v>Sigma Alpha Epsilon Fraternity</v>
          </cell>
        </row>
        <row r="322">
          <cell r="A322" t="str">
            <v>0509</v>
          </cell>
          <cell r="C322" t="str">
            <v>Biomedical Biological Sciences Research Building</v>
          </cell>
        </row>
        <row r="323">
          <cell r="A323" t="str">
            <v>0514</v>
          </cell>
          <cell r="C323" t="str">
            <v>Central Utility Plant #4</v>
          </cell>
        </row>
        <row r="324">
          <cell r="A324" t="str">
            <v>0517</v>
          </cell>
          <cell r="C324" t="str">
            <v>College of Medicine Learning Center</v>
          </cell>
        </row>
        <row r="325">
          <cell r="A325" t="str">
            <v>0518</v>
          </cell>
          <cell r="C325" t="str">
            <v>BBSRB Generator Building</v>
          </cell>
        </row>
        <row r="326">
          <cell r="A326" t="str">
            <v>0564</v>
          </cell>
          <cell r="C326" t="str">
            <v>630 South Broadway</v>
          </cell>
        </row>
        <row r="327">
          <cell r="A327" t="str">
            <v>0565</v>
          </cell>
          <cell r="C327" t="str">
            <v>John T. Smith Hall</v>
          </cell>
        </row>
        <row r="328">
          <cell r="A328" t="str">
            <v>0566</v>
          </cell>
          <cell r="C328" t="str">
            <v>Dale E. Baldwin Hall</v>
          </cell>
        </row>
        <row r="329">
          <cell r="A329" t="str">
            <v>0567</v>
          </cell>
          <cell r="C329" t="str">
            <v>Margaret Ingels Hall</v>
          </cell>
        </row>
        <row r="330">
          <cell r="A330" t="str">
            <v>0568</v>
          </cell>
          <cell r="C330" t="str">
            <v>David P. Roselle Hall</v>
          </cell>
        </row>
        <row r="331">
          <cell r="A331" t="str">
            <v>0571</v>
          </cell>
          <cell r="C331" t="str">
            <v>Parking Structure #6</v>
          </cell>
        </row>
        <row r="332">
          <cell r="A332" t="str">
            <v>0572</v>
          </cell>
          <cell r="C332" t="str">
            <v>Parking Structure #7</v>
          </cell>
        </row>
        <row r="333">
          <cell r="A333" t="str">
            <v>0582</v>
          </cell>
          <cell r="C333" t="str">
            <v>University Health Service</v>
          </cell>
        </row>
        <row r="334">
          <cell r="A334" t="str">
            <v>0585</v>
          </cell>
          <cell r="C334" t="str">
            <v>Baseball Training Pavilion</v>
          </cell>
        </row>
        <row r="335">
          <cell r="A335" t="str">
            <v>0592</v>
          </cell>
          <cell r="C335" t="str">
            <v>Storage Shed</v>
          </cell>
        </row>
        <row r="336">
          <cell r="A336" t="str">
            <v>0596</v>
          </cell>
          <cell r="C336" t="str">
            <v>Bio-Pharm (BP)</v>
          </cell>
        </row>
        <row r="337">
          <cell r="A337" t="str">
            <v>0600</v>
          </cell>
          <cell r="C337" t="str">
            <v>413 Pennsylvania Ct</v>
          </cell>
        </row>
        <row r="338">
          <cell r="A338" t="str">
            <v>0601</v>
          </cell>
          <cell r="C338" t="str">
            <v>Parking Structure #8</v>
          </cell>
        </row>
        <row r="339">
          <cell r="A339" t="str">
            <v>0602</v>
          </cell>
          <cell r="C339" t="str">
            <v>Pavilion A</v>
          </cell>
        </row>
        <row r="340">
          <cell r="A340" t="str">
            <v>0604</v>
          </cell>
          <cell r="C340" t="str">
            <v>Joe Craft Center</v>
          </cell>
        </row>
        <row r="341">
          <cell r="A341" t="str">
            <v>0607</v>
          </cell>
          <cell r="C341" t="str">
            <v>788 Press Avenue</v>
          </cell>
        </row>
        <row r="342">
          <cell r="A342" t="str">
            <v>0608</v>
          </cell>
          <cell r="C342" t="str">
            <v>792 Press Avenue</v>
          </cell>
        </row>
        <row r="343">
          <cell r="A343" t="str">
            <v>0609</v>
          </cell>
          <cell r="C343" t="str">
            <v>796 Press Avenue</v>
          </cell>
        </row>
        <row r="344">
          <cell r="A344" t="str">
            <v>0610</v>
          </cell>
          <cell r="C344" t="str">
            <v>800 Press Avenue</v>
          </cell>
        </row>
        <row r="345">
          <cell r="A345" t="str">
            <v>0611</v>
          </cell>
          <cell r="C345" t="str">
            <v>Medical Office Building (Samaritan)</v>
          </cell>
        </row>
        <row r="346">
          <cell r="A346" t="str">
            <v>0612</v>
          </cell>
          <cell r="C346" t="str">
            <v>Samaritan Chiller Building</v>
          </cell>
        </row>
        <row r="347">
          <cell r="A347" t="str">
            <v>0613</v>
          </cell>
          <cell r="C347" t="str">
            <v>Samaritan Parking Structure</v>
          </cell>
        </row>
        <row r="348">
          <cell r="A348" t="str">
            <v>0616</v>
          </cell>
          <cell r="C348" t="str">
            <v>Seaton Center Storage</v>
          </cell>
        </row>
        <row r="349">
          <cell r="A349" t="str">
            <v>0617</v>
          </cell>
          <cell r="C349" t="str">
            <v>118 Conn Terrace</v>
          </cell>
        </row>
        <row r="350">
          <cell r="A350" t="str">
            <v>0618</v>
          </cell>
          <cell r="C350" t="str">
            <v>MacAdam Student Observatory</v>
          </cell>
        </row>
        <row r="351">
          <cell r="A351" t="str">
            <v>0624</v>
          </cell>
          <cell r="C351" t="str">
            <v>120 Conn Terrace</v>
          </cell>
        </row>
        <row r="352">
          <cell r="A352" t="str">
            <v>0625</v>
          </cell>
          <cell r="C352" t="str">
            <v>1105 S. Limestone</v>
          </cell>
        </row>
        <row r="353">
          <cell r="A353" t="str">
            <v>0626</v>
          </cell>
          <cell r="C353" t="str">
            <v>1119 S. Limestone</v>
          </cell>
        </row>
        <row r="354">
          <cell r="A354" t="str">
            <v>0630</v>
          </cell>
          <cell r="C354" t="str">
            <v>Air Medical Crew Quarters</v>
          </cell>
        </row>
        <row r="355">
          <cell r="A355" t="str">
            <v>0633</v>
          </cell>
          <cell r="C355" t="str">
            <v>Davis Marksbury Building</v>
          </cell>
        </row>
        <row r="356">
          <cell r="A356" t="str">
            <v>0636</v>
          </cell>
          <cell r="C356" t="str">
            <v>411 Pennsylvania Court</v>
          </cell>
        </row>
        <row r="357">
          <cell r="A357" t="str">
            <v>0641</v>
          </cell>
          <cell r="C357" t="str">
            <v>409 Pennsylvania Ct</v>
          </cell>
        </row>
        <row r="358">
          <cell r="A358" t="str">
            <v>0644</v>
          </cell>
          <cell r="C358" t="str">
            <v>Wildcat Coal Lodge</v>
          </cell>
        </row>
        <row r="359">
          <cell r="A359" t="str">
            <v>0645</v>
          </cell>
          <cell r="C359" t="str">
            <v>179 Leader Ave</v>
          </cell>
        </row>
        <row r="360">
          <cell r="A360" t="str">
            <v>0646</v>
          </cell>
          <cell r="C360" t="str">
            <v>404 Pennsylvania Ct</v>
          </cell>
        </row>
        <row r="361">
          <cell r="A361" t="str">
            <v>0647</v>
          </cell>
          <cell r="C361" t="str">
            <v>213 Transcript Ave</v>
          </cell>
        </row>
        <row r="362">
          <cell r="A362" t="str">
            <v>0648</v>
          </cell>
          <cell r="C362" t="str">
            <v>221 Transcript Ave</v>
          </cell>
        </row>
        <row r="363">
          <cell r="A363" t="str">
            <v>0649</v>
          </cell>
          <cell r="C363" t="str">
            <v>217 Transcript Ave</v>
          </cell>
        </row>
        <row r="364">
          <cell r="A364" t="str">
            <v>0651</v>
          </cell>
          <cell r="C364" t="str">
            <v>Mandrell Hall</v>
          </cell>
        </row>
        <row r="365">
          <cell r="A365" t="str">
            <v>0652</v>
          </cell>
          <cell r="C365" t="str">
            <v>Bosworth Hall</v>
          </cell>
        </row>
        <row r="366">
          <cell r="A366" t="str">
            <v>0653</v>
          </cell>
          <cell r="C366" t="str">
            <v>Sanders Hall</v>
          </cell>
        </row>
        <row r="367">
          <cell r="A367" t="str">
            <v>0654</v>
          </cell>
          <cell r="C367" t="str">
            <v>Building 100</v>
          </cell>
        </row>
        <row r="368">
          <cell r="A368" t="str">
            <v>0655</v>
          </cell>
          <cell r="C368" t="str">
            <v>Building 200</v>
          </cell>
        </row>
        <row r="369">
          <cell r="A369" t="str">
            <v>0656</v>
          </cell>
          <cell r="C369" t="str">
            <v>Building 300</v>
          </cell>
        </row>
        <row r="370">
          <cell r="A370" t="str">
            <v>0657</v>
          </cell>
          <cell r="C370" t="str">
            <v>Building 400</v>
          </cell>
        </row>
        <row r="371">
          <cell r="A371" t="str">
            <v>0658</v>
          </cell>
          <cell r="C371" t="str">
            <v>Maintenance Bldg.</v>
          </cell>
        </row>
        <row r="372">
          <cell r="A372" t="str">
            <v>0659</v>
          </cell>
          <cell r="C372" t="str">
            <v>Gas Building</v>
          </cell>
        </row>
        <row r="373">
          <cell r="A373" t="str">
            <v>0660</v>
          </cell>
          <cell r="C373" t="str">
            <v>Maxwelton Ct. Apts #1</v>
          </cell>
        </row>
        <row r="374">
          <cell r="A374" t="str">
            <v>0661</v>
          </cell>
          <cell r="C374" t="str">
            <v>Maxwelton Ct. Apts #2</v>
          </cell>
        </row>
        <row r="375">
          <cell r="A375" t="str">
            <v>0662</v>
          </cell>
          <cell r="C375" t="str">
            <v>Maxwelton Ct. Apts #3</v>
          </cell>
        </row>
        <row r="376">
          <cell r="A376" t="str">
            <v>0663</v>
          </cell>
          <cell r="C376" t="str">
            <v>Maxwelton Ct. Apts #4</v>
          </cell>
        </row>
        <row r="377">
          <cell r="A377" t="str">
            <v>0664</v>
          </cell>
          <cell r="C377" t="str">
            <v>Maxwelton Ct. Apts #5</v>
          </cell>
        </row>
        <row r="378">
          <cell r="A378" t="str">
            <v>0665</v>
          </cell>
          <cell r="C378" t="str">
            <v>Maxwelton Ct. Apts #6</v>
          </cell>
        </row>
        <row r="379">
          <cell r="A379" t="str">
            <v>0666</v>
          </cell>
          <cell r="C379" t="str">
            <v>Maxwelton Ct. Apts #7</v>
          </cell>
        </row>
        <row r="380">
          <cell r="A380" t="str">
            <v>0667</v>
          </cell>
          <cell r="C380" t="str">
            <v>Maxwelton Ct. Apts #8</v>
          </cell>
        </row>
        <row r="381">
          <cell r="A381" t="str">
            <v>0668</v>
          </cell>
          <cell r="C381" t="str">
            <v>Maxwelton Ct. Apts #9</v>
          </cell>
        </row>
        <row r="382">
          <cell r="A382" t="str">
            <v>0669</v>
          </cell>
          <cell r="C382" t="str">
            <v>Maxwelton Ct. Apts #10</v>
          </cell>
        </row>
        <row r="383">
          <cell r="A383" t="str">
            <v>0670</v>
          </cell>
          <cell r="C383" t="str">
            <v>Maxwelton Ct. Apts #11</v>
          </cell>
        </row>
        <row r="384">
          <cell r="A384" t="str">
            <v>0671</v>
          </cell>
          <cell r="C384" t="str">
            <v>Maxwelton Ct. Apts #12</v>
          </cell>
        </row>
        <row r="385">
          <cell r="A385" t="str">
            <v>0672</v>
          </cell>
          <cell r="C385" t="str">
            <v>Maxwelton Ct. Apts #13</v>
          </cell>
        </row>
        <row r="386">
          <cell r="A386" t="str">
            <v>0673</v>
          </cell>
          <cell r="C386" t="str">
            <v>Maxwelton Ct. Apts #14</v>
          </cell>
        </row>
        <row r="387">
          <cell r="A387" t="str">
            <v>0674</v>
          </cell>
          <cell r="C387" t="str">
            <v>Maxwelton Ct. Apts #15</v>
          </cell>
        </row>
        <row r="388">
          <cell r="A388" t="str">
            <v>0675</v>
          </cell>
          <cell r="C388" t="str">
            <v>Maxwelton Ct. Apts #16</v>
          </cell>
        </row>
        <row r="389">
          <cell r="A389" t="str">
            <v>0676</v>
          </cell>
          <cell r="C389" t="str">
            <v>New Student Center</v>
          </cell>
        </row>
        <row r="390">
          <cell r="A390" t="str">
            <v>0677</v>
          </cell>
          <cell r="C390" t="str">
            <v>University Flats</v>
          </cell>
        </row>
        <row r="391">
          <cell r="A391" t="str">
            <v>0678</v>
          </cell>
          <cell r="C391" t="str">
            <v>Haggin Hall II</v>
          </cell>
        </row>
        <row r="392">
          <cell r="A392">
            <v>1200</v>
          </cell>
          <cell r="C392" t="str">
            <v>Electric Substation #1</v>
          </cell>
        </row>
        <row r="393">
          <cell r="A393">
            <v>1201</v>
          </cell>
          <cell r="C393" t="str">
            <v>Electric Substation #3</v>
          </cell>
        </row>
        <row r="394">
          <cell r="A394" t="str">
            <v>8633</v>
          </cell>
          <cell r="C394" t="str">
            <v>UK HealthCare Good Samaritan Hospital</v>
          </cell>
        </row>
        <row r="395">
          <cell r="A395" t="str">
            <v>9127</v>
          </cell>
          <cell r="C395" t="str">
            <v>1101 S. Limestone</v>
          </cell>
        </row>
        <row r="396">
          <cell r="A396">
            <v>9813</v>
          </cell>
          <cell r="C396" t="str">
            <v>Child Development Center of the Bluegrass, Inc.</v>
          </cell>
        </row>
        <row r="397">
          <cell r="A397" t="str">
            <v>9816</v>
          </cell>
          <cell r="C397" t="str">
            <v>Royal Lexington</v>
          </cell>
        </row>
        <row r="398">
          <cell r="A398" t="str">
            <v>9853</v>
          </cell>
          <cell r="C398" t="str">
            <v>Shriners Hospitals for Children Medical Center - Lexington</v>
          </cell>
        </row>
        <row r="399">
          <cell r="A399" t="str">
            <v>9854</v>
          </cell>
          <cell r="C399" t="str">
            <v>Anthropology Research Building</v>
          </cell>
        </row>
        <row r="400">
          <cell r="A400" t="str">
            <v>9925</v>
          </cell>
          <cell r="C400" t="str">
            <v>Alpha Phi Sorority</v>
          </cell>
        </row>
        <row r="401">
          <cell r="A401" t="str">
            <v>9983</v>
          </cell>
          <cell r="C401" t="str">
            <v>College of Medicine Building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>
            <v>0</v>
          </cell>
          <cell r="C431">
            <v>0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F7" sqref="F7"/>
    </sheetView>
  </sheetViews>
  <sheetFormatPr defaultColWidth="9.109375" defaultRowHeight="14.4" x14ac:dyDescent="0.3"/>
  <cols>
    <col min="1" max="1" width="12.5546875" style="28" bestFit="1" customWidth="1"/>
    <col min="2" max="2" width="7.44140625" style="28" bestFit="1" customWidth="1"/>
    <col min="3" max="3" width="28.33203125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72" x14ac:dyDescent="0.3">
      <c r="A1" s="16" t="s">
        <v>7</v>
      </c>
      <c r="B1" s="70" t="s">
        <v>74</v>
      </c>
      <c r="C1" s="70"/>
      <c r="F1" s="18" t="s">
        <v>10</v>
      </c>
      <c r="G1" s="54">
        <v>42216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2" thickBot="1" x14ac:dyDescent="0.35">
      <c r="A2" s="23" t="s">
        <v>8</v>
      </c>
      <c r="B2" s="71" t="str">
        <f>VLOOKUP(B1,BuildingList!A:B,2,FALSE)</f>
        <v>Margaret I. King Library</v>
      </c>
      <c r="C2" s="71"/>
      <c r="F2" s="24" t="s">
        <v>12</v>
      </c>
      <c r="G2" s="61" t="s">
        <v>73</v>
      </c>
      <c r="J2" s="15">
        <f>G22-J22</f>
        <v>15</v>
      </c>
      <c r="K2" s="15">
        <f>H22-M22</f>
        <v>0</v>
      </c>
      <c r="L2" s="25"/>
      <c r="M2" s="25"/>
      <c r="N2" s="25"/>
      <c r="O2" s="26"/>
      <c r="P2" s="27"/>
    </row>
    <row r="3" spans="1:16" x14ac:dyDescent="0.3">
      <c r="J3" s="11"/>
      <c r="K3" s="11"/>
      <c r="L3" s="11"/>
      <c r="M3" s="11"/>
      <c r="N3" s="11"/>
      <c r="O3" s="11"/>
    </row>
    <row r="4" spans="1:16" x14ac:dyDescent="0.3">
      <c r="J4" s="11"/>
      <c r="K4" s="11"/>
      <c r="L4" s="11"/>
      <c r="M4" s="11"/>
      <c r="N4" s="11"/>
      <c r="O4" s="11"/>
    </row>
    <row r="5" spans="1:16" s="32" customFormat="1" ht="43.8" thickBot="1" x14ac:dyDescent="0.35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15" thickTop="1" x14ac:dyDescent="0.3">
      <c r="A6" s="33" t="s">
        <v>75</v>
      </c>
      <c r="B6" s="28" t="s">
        <v>76</v>
      </c>
      <c r="C6" s="11" t="s">
        <v>100</v>
      </c>
      <c r="D6" s="17" t="s">
        <v>5</v>
      </c>
      <c r="E6" s="37">
        <v>56</v>
      </c>
      <c r="F6" s="37">
        <v>57</v>
      </c>
      <c r="G6" s="34" t="s">
        <v>3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/>
      </c>
      <c r="N6" s="35"/>
      <c r="O6" s="10"/>
    </row>
    <row r="7" spans="1:16" ht="43.2" x14ac:dyDescent="0.3">
      <c r="A7" s="38" t="s">
        <v>79</v>
      </c>
      <c r="B7" s="28" t="s">
        <v>80</v>
      </c>
      <c r="C7" s="11" t="s">
        <v>87</v>
      </c>
      <c r="D7" s="17" t="s">
        <v>6</v>
      </c>
      <c r="E7" s="34"/>
      <c r="F7" s="34"/>
      <c r="G7" s="34" t="s">
        <v>3</v>
      </c>
      <c r="I7" s="11" t="s">
        <v>98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43.2" x14ac:dyDescent="0.3">
      <c r="A8" s="38" t="s">
        <v>82</v>
      </c>
      <c r="B8" s="28" t="s">
        <v>80</v>
      </c>
      <c r="C8" s="11" t="s">
        <v>87</v>
      </c>
      <c r="D8" s="17" t="s">
        <v>6</v>
      </c>
      <c r="E8" s="34"/>
      <c r="F8" s="34"/>
      <c r="G8" s="34" t="s">
        <v>3</v>
      </c>
      <c r="I8" s="11" t="s">
        <v>98</v>
      </c>
      <c r="J8" s="10">
        <f>IF(G8="No Change","N/A",IF(G8="New Tag Required",Lookup!F:F,IF(G8="Remove Old Tag",Lookup!F:F,IF(G8="N/A","N/A",""))))</f>
        <v>0</v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ht="43.2" x14ac:dyDescent="0.3">
      <c r="A9" s="38" t="s">
        <v>83</v>
      </c>
      <c r="B9" s="28" t="s">
        <v>80</v>
      </c>
      <c r="C9" s="11" t="s">
        <v>87</v>
      </c>
      <c r="D9" s="17" t="s">
        <v>6</v>
      </c>
      <c r="E9" s="34"/>
      <c r="F9" s="34"/>
      <c r="G9" s="34" t="s">
        <v>3</v>
      </c>
      <c r="I9" s="11" t="s">
        <v>98</v>
      </c>
      <c r="J9" s="10">
        <f>IF(G9="No Change","N/A",IF(G9="New Tag Required",Lookup!F:F,IF(G9="Remove Old Tag",Lookup!F:F,IF(G9="N/A","N/A",""))))</f>
        <v>0</v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ht="43.2" x14ac:dyDescent="0.3">
      <c r="A10" s="36" t="s">
        <v>84</v>
      </c>
      <c r="B10" s="28" t="s">
        <v>80</v>
      </c>
      <c r="C10" s="11" t="s">
        <v>87</v>
      </c>
      <c r="D10" s="17" t="s">
        <v>6</v>
      </c>
      <c r="E10" s="34"/>
      <c r="F10" s="34"/>
      <c r="G10" s="34" t="s">
        <v>3</v>
      </c>
      <c r="I10" s="11" t="s">
        <v>98</v>
      </c>
      <c r="J10" s="10">
        <f>IF(G10="No Change","N/A",IF(G10="New Tag Required",Lookup!F:F,IF(G10="Remove Old Tag",Lookup!F:F,IF(G10="N/A","N/A",""))))</f>
        <v>0</v>
      </c>
      <c r="K10" s="40"/>
      <c r="M10" s="10" t="str">
        <f>IF(H10="No Change","N/A",IF(H10="New Tag Required",Lookup!F:F,IF(H10="Remove Old Sign",Lookup!F:F,IF(H10="N/A","N/A",""))))</f>
        <v/>
      </c>
      <c r="N10" s="40"/>
    </row>
    <row r="11" spans="1:16" ht="43.2" x14ac:dyDescent="0.3">
      <c r="A11" s="36" t="s">
        <v>85</v>
      </c>
      <c r="B11" s="28" t="s">
        <v>80</v>
      </c>
      <c r="C11" s="11" t="s">
        <v>87</v>
      </c>
      <c r="D11" s="17" t="s">
        <v>6</v>
      </c>
      <c r="E11" s="34"/>
      <c r="F11" s="34"/>
      <c r="G11" s="34" t="s">
        <v>3</v>
      </c>
      <c r="I11" s="11" t="s">
        <v>98</v>
      </c>
      <c r="J11" s="10">
        <f>IF(G11="No Change","N/A",IF(G11="New Tag Required",Lookup!F:F,IF(G11="Remove Old Tag",Lookup!F:F,IF(G11="N/A","N/A",""))))</f>
        <v>0</v>
      </c>
      <c r="K11" s="40"/>
      <c r="M11" s="10" t="str">
        <f>IF(H11="No Change","N/A",IF(H11="New Tag Required",Lookup!F:F,IF(H11="Remove Old Sign",Lookup!F:F,IF(H11="N/A","N/A",""))))</f>
        <v/>
      </c>
      <c r="N11" s="40"/>
    </row>
    <row r="12" spans="1:16" ht="43.2" x14ac:dyDescent="0.3">
      <c r="A12" s="38" t="s">
        <v>81</v>
      </c>
      <c r="B12" s="28" t="s">
        <v>80</v>
      </c>
      <c r="C12" s="11" t="s">
        <v>87</v>
      </c>
      <c r="D12" s="17" t="s">
        <v>6</v>
      </c>
      <c r="E12" s="34"/>
      <c r="F12" s="34"/>
      <c r="G12" s="34" t="s">
        <v>3</v>
      </c>
      <c r="I12" s="11" t="s">
        <v>98</v>
      </c>
      <c r="J12" s="10">
        <f>IF(G12="No Change","N/A",IF(G12="New Tag Required",Lookup!F:F,IF(G12="Remove Old Tag",Lookup!F:F,IF(G12="N/A","N/A",""))))</f>
        <v>0</v>
      </c>
      <c r="K12" s="35"/>
      <c r="L12" s="10"/>
      <c r="M12" s="10" t="str">
        <f>IF(H12="No Change","N/A",IF(H12="New Tag Required",Lookup!F:F,IF(H12="Remove Old Sign",Lookup!F:F,IF(H12="N/A","N/A",""))))</f>
        <v/>
      </c>
      <c r="N12" s="35"/>
      <c r="O12" s="10"/>
    </row>
    <row r="13" spans="1:16" ht="86.4" x14ac:dyDescent="0.3">
      <c r="A13" s="36" t="s">
        <v>86</v>
      </c>
      <c r="B13" s="28" t="s">
        <v>80</v>
      </c>
      <c r="C13" s="11" t="s">
        <v>95</v>
      </c>
      <c r="D13" s="17" t="s">
        <v>6</v>
      </c>
      <c r="E13" s="34"/>
      <c r="F13" s="34"/>
      <c r="G13" s="34" t="s">
        <v>3</v>
      </c>
      <c r="I13" s="11" t="s">
        <v>96</v>
      </c>
      <c r="J13" s="10">
        <f>IF(G13="No Change","N/A",IF(G13="New Tag Required",Lookup!F:F,IF(G13="Remove Old Tag",Lookup!F:F,IF(G13="N/A","N/A",""))))</f>
        <v>0</v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ht="86.4" x14ac:dyDescent="0.3">
      <c r="A14" s="36" t="s">
        <v>88</v>
      </c>
      <c r="B14" s="28" t="s">
        <v>77</v>
      </c>
      <c r="C14" s="11" t="s">
        <v>94</v>
      </c>
      <c r="D14" s="17" t="s">
        <v>6</v>
      </c>
      <c r="E14" s="34"/>
      <c r="F14" s="34"/>
      <c r="G14" s="34" t="s">
        <v>3</v>
      </c>
      <c r="I14" s="11" t="s">
        <v>97</v>
      </c>
      <c r="J14" s="10"/>
      <c r="K14" s="40"/>
      <c r="M14" s="10"/>
      <c r="N14" s="40"/>
    </row>
    <row r="15" spans="1:16" ht="43.2" x14ac:dyDescent="0.3">
      <c r="A15" s="36" t="s">
        <v>89</v>
      </c>
      <c r="B15" s="28" t="s">
        <v>77</v>
      </c>
      <c r="C15" s="11" t="s">
        <v>87</v>
      </c>
      <c r="D15" s="17" t="s">
        <v>6</v>
      </c>
      <c r="E15" s="34"/>
      <c r="F15" s="34"/>
      <c r="G15" s="34" t="s">
        <v>3</v>
      </c>
      <c r="I15" s="11" t="s">
        <v>99</v>
      </c>
      <c r="J15" s="10"/>
      <c r="K15" s="40"/>
      <c r="M15" s="10"/>
      <c r="N15" s="40"/>
    </row>
    <row r="16" spans="1:16" ht="43.2" x14ac:dyDescent="0.3">
      <c r="A16" s="36" t="s">
        <v>90</v>
      </c>
      <c r="B16" s="28" t="s">
        <v>77</v>
      </c>
      <c r="C16" s="11" t="s">
        <v>87</v>
      </c>
      <c r="D16" s="17" t="s">
        <v>6</v>
      </c>
      <c r="E16" s="34"/>
      <c r="F16" s="34"/>
      <c r="G16" s="34" t="s">
        <v>3</v>
      </c>
      <c r="I16" s="11" t="s">
        <v>99</v>
      </c>
      <c r="J16" s="10">
        <f>IF(G16="No Change","N/A",IF(G16="New Tag Required",Lookup!F:F,IF(G16="Remove Old Tag",Lookup!F:F,IF(G16="N/A","N/A",""))))</f>
        <v>0</v>
      </c>
      <c r="K16" s="40"/>
      <c r="M16" s="10" t="str">
        <f>IF(H16="No Change","N/A",IF(H16="New Tag Required",Lookup!F:F,IF(H16="Remove Old Sign",Lookup!F:F,IF(H16="N/A","N/A",""))))</f>
        <v/>
      </c>
      <c r="N16" s="40"/>
    </row>
    <row r="17" spans="1:15" ht="43.2" x14ac:dyDescent="0.3">
      <c r="A17" s="36" t="s">
        <v>91</v>
      </c>
      <c r="B17" s="28" t="s">
        <v>77</v>
      </c>
      <c r="C17" s="11" t="s">
        <v>87</v>
      </c>
      <c r="D17" s="17" t="s">
        <v>6</v>
      </c>
      <c r="E17" s="34"/>
      <c r="F17" s="34"/>
      <c r="G17" s="34" t="s">
        <v>3</v>
      </c>
      <c r="I17" s="11" t="s">
        <v>99</v>
      </c>
      <c r="J17" s="10">
        <f>IF(G17="No Change","N/A",IF(G17="New Tag Required",Lookup!F:F,IF(G17="Remove Old Tag",Lookup!F:F,IF(G17="N/A","N/A",""))))</f>
        <v>0</v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5" ht="43.2" x14ac:dyDescent="0.3">
      <c r="A18" s="36" t="s">
        <v>92</v>
      </c>
      <c r="B18" s="28" t="s">
        <v>77</v>
      </c>
      <c r="C18" s="11" t="s">
        <v>87</v>
      </c>
      <c r="D18" s="17" t="s">
        <v>6</v>
      </c>
      <c r="E18" s="34"/>
      <c r="F18" s="34"/>
      <c r="G18" s="34" t="s">
        <v>3</v>
      </c>
      <c r="I18" s="11" t="s">
        <v>99</v>
      </c>
      <c r="J18" s="10">
        <f>IF(G18="No Change","N/A",IF(G18="New Tag Required",Lookup!F:F,IF(G18="Remove Old Tag",Lookup!F:F,IF(G18="N/A","N/A",""))))</f>
        <v>0</v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5" ht="43.2" x14ac:dyDescent="0.3">
      <c r="A19" s="36" t="s">
        <v>93</v>
      </c>
      <c r="B19" s="28" t="s">
        <v>77</v>
      </c>
      <c r="C19" s="11" t="s">
        <v>87</v>
      </c>
      <c r="D19" s="17" t="s">
        <v>6</v>
      </c>
      <c r="E19" s="34"/>
      <c r="F19" s="34"/>
      <c r="G19" s="34" t="s">
        <v>3</v>
      </c>
      <c r="I19" s="11" t="s">
        <v>99</v>
      </c>
      <c r="K19" s="40"/>
      <c r="N19" s="40"/>
    </row>
    <row r="20" spans="1:15" ht="43.8" thickBot="1" x14ac:dyDescent="0.35">
      <c r="A20" s="38" t="s">
        <v>78</v>
      </c>
      <c r="B20" s="28" t="s">
        <v>77</v>
      </c>
      <c r="C20" s="11" t="s">
        <v>87</v>
      </c>
      <c r="D20" s="17" t="s">
        <v>6</v>
      </c>
      <c r="E20" s="34"/>
      <c r="F20" s="34"/>
      <c r="G20" s="34" t="s">
        <v>3</v>
      </c>
      <c r="I20" s="11" t="s">
        <v>101</v>
      </c>
      <c r="J20" s="10">
        <f>IF(G20="No Change","N/A",IF(G20="New Tag Required",Lookup!F:F,IF(G20="Remove Old Tag",Lookup!F:F,IF(G20="N/A","N/A",""))))</f>
        <v>0</v>
      </c>
      <c r="K20" s="35"/>
      <c r="L20" s="10"/>
      <c r="M20" s="10" t="str">
        <f>IF(H20="No Change","N/A",IF(H20="New Tag Required",Lookup!F:F,IF(H20="Remove Old Sign",Lookup!F:F,IF(H20="N/A","N/A",""))))</f>
        <v/>
      </c>
      <c r="N20" s="35"/>
      <c r="O20" s="10"/>
    </row>
    <row r="21" spans="1:15" ht="43.2" x14ac:dyDescent="0.3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5" ht="15" thickBot="1" x14ac:dyDescent="0.35">
      <c r="A22" s="36"/>
      <c r="C22" s="11"/>
      <c r="E22" s="34"/>
      <c r="F22" s="34"/>
      <c r="G22" s="14">
        <f>COUNTIF(G6:G21,"New Tag Required")</f>
        <v>15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5" x14ac:dyDescent="0.3">
      <c r="A23" s="36"/>
      <c r="C23" s="11"/>
      <c r="E23" s="34"/>
      <c r="F23" s="34"/>
      <c r="G23" s="34"/>
    </row>
    <row r="24" spans="1:15" x14ac:dyDescent="0.3">
      <c r="A24" s="36"/>
      <c r="C24" s="11"/>
      <c r="E24" s="34"/>
      <c r="F24" s="34"/>
      <c r="G24" s="34"/>
    </row>
    <row r="25" spans="1:15" x14ac:dyDescent="0.3">
      <c r="A25" s="36"/>
      <c r="C25" s="11"/>
      <c r="E25" s="34"/>
      <c r="F25" s="34"/>
      <c r="G25" s="34"/>
    </row>
    <row r="26" spans="1:15" x14ac:dyDescent="0.3">
      <c r="A26" s="36"/>
      <c r="C26" s="11"/>
      <c r="E26" s="34"/>
      <c r="F26" s="34"/>
      <c r="G26" s="34"/>
    </row>
    <row r="27" spans="1:15" x14ac:dyDescent="0.3">
      <c r="A27" s="36"/>
      <c r="C27" s="11"/>
      <c r="E27" s="34"/>
      <c r="F27" s="34"/>
      <c r="G27" s="34"/>
    </row>
    <row r="28" spans="1:15" x14ac:dyDescent="0.3">
      <c r="A28" s="36"/>
      <c r="C28" s="11"/>
      <c r="E28" s="34"/>
      <c r="F28" s="34"/>
      <c r="G28" s="34"/>
    </row>
    <row r="29" spans="1:15" x14ac:dyDescent="0.3">
      <c r="A29" s="36"/>
      <c r="C29" s="11"/>
      <c r="E29" s="34"/>
      <c r="F29" s="34"/>
      <c r="G29" s="34"/>
    </row>
    <row r="30" spans="1:15" x14ac:dyDescent="0.3">
      <c r="A30" s="44"/>
      <c r="C30" s="11"/>
      <c r="E30" s="34"/>
      <c r="F30" s="45"/>
      <c r="G30" s="34"/>
    </row>
    <row r="31" spans="1:15" x14ac:dyDescent="0.3">
      <c r="A31" s="44"/>
      <c r="C31" s="11"/>
      <c r="E31" s="34"/>
      <c r="F31" s="45"/>
      <c r="G31" s="34"/>
    </row>
    <row r="32" spans="1:15" x14ac:dyDescent="0.3">
      <c r="A32" s="44"/>
      <c r="C32" s="11"/>
      <c r="E32" s="34"/>
      <c r="F32" s="46"/>
      <c r="G32" s="34"/>
    </row>
    <row r="33" spans="1:7" x14ac:dyDescent="0.3">
      <c r="A33" s="36"/>
      <c r="C33" s="11"/>
      <c r="E33" s="34"/>
      <c r="F33" s="45"/>
      <c r="G33" s="34"/>
    </row>
    <row r="34" spans="1:7" x14ac:dyDescent="0.3">
      <c r="A34" s="36"/>
      <c r="C34" s="11"/>
      <c r="E34" s="34"/>
      <c r="F34" s="45"/>
      <c r="G34" s="34"/>
    </row>
    <row r="35" spans="1:7" x14ac:dyDescent="0.3">
      <c r="A35" s="47"/>
      <c r="C35" s="11"/>
      <c r="E35" s="34"/>
      <c r="F35" s="34"/>
      <c r="G35" s="34"/>
    </row>
    <row r="36" spans="1:7" x14ac:dyDescent="0.3">
      <c r="A36" s="47"/>
      <c r="C36" s="11"/>
      <c r="E36" s="34"/>
      <c r="F36" s="34"/>
      <c r="G36" s="34"/>
    </row>
    <row r="37" spans="1:7" x14ac:dyDescent="0.3">
      <c r="A37" s="47"/>
      <c r="C37" s="11"/>
      <c r="E37" s="34"/>
      <c r="F37" s="34"/>
      <c r="G37" s="34"/>
    </row>
    <row r="38" spans="1:7" x14ac:dyDescent="0.3">
      <c r="A38" s="47"/>
      <c r="C38" s="11"/>
      <c r="E38" s="34"/>
      <c r="F38" s="34"/>
      <c r="G38" s="34"/>
    </row>
    <row r="39" spans="1:7" x14ac:dyDescent="0.3">
      <c r="A39" s="48"/>
      <c r="C39" s="11"/>
      <c r="E39" s="34"/>
      <c r="F39" s="39"/>
      <c r="G39" s="34"/>
    </row>
    <row r="40" spans="1:7" x14ac:dyDescent="0.3">
      <c r="A40" s="47"/>
      <c r="C40" s="11"/>
      <c r="E40" s="34"/>
      <c r="F40" s="34"/>
      <c r="G40" s="34"/>
    </row>
    <row r="41" spans="1:7" x14ac:dyDescent="0.3">
      <c r="A41" s="47"/>
      <c r="C41" s="11"/>
      <c r="E41" s="34"/>
      <c r="F41" s="34"/>
      <c r="G41" s="34"/>
    </row>
    <row r="42" spans="1:7" x14ac:dyDescent="0.3">
      <c r="A42" s="36"/>
      <c r="C42" s="11"/>
      <c r="E42" s="34"/>
      <c r="F42" s="34"/>
      <c r="G42" s="34"/>
    </row>
    <row r="43" spans="1:7" x14ac:dyDescent="0.3">
      <c r="A43" s="36"/>
      <c r="C43" s="11"/>
    </row>
    <row r="44" spans="1:7" x14ac:dyDescent="0.3">
      <c r="C44" s="11"/>
    </row>
    <row r="45" spans="1:7" x14ac:dyDescent="0.3">
      <c r="C45" s="11"/>
    </row>
    <row r="46" spans="1:7" x14ac:dyDescent="0.3">
      <c r="C46" s="11"/>
    </row>
    <row r="47" spans="1:7" x14ac:dyDescent="0.3">
      <c r="C47" s="11"/>
    </row>
    <row r="48" spans="1:7" x14ac:dyDescent="0.3">
      <c r="C48" s="11"/>
    </row>
    <row r="49" spans="3:3" x14ac:dyDescent="0.3">
      <c r="C49" s="11"/>
    </row>
    <row r="50" spans="3:3" x14ac:dyDescent="0.3">
      <c r="C50" s="11"/>
    </row>
    <row r="51" spans="3:3" x14ac:dyDescent="0.3">
      <c r="C51" s="11"/>
    </row>
    <row r="52" spans="3:3" x14ac:dyDescent="0.3">
      <c r="C52" s="11"/>
    </row>
    <row r="53" spans="3:3" x14ac:dyDescent="0.3">
      <c r="C53" s="11"/>
    </row>
    <row r="54" spans="3:3" x14ac:dyDescent="0.3">
      <c r="C54" s="11"/>
    </row>
    <row r="55" spans="3:3" x14ac:dyDescent="0.3">
      <c r="C55" s="11"/>
    </row>
    <row r="56" spans="3:3" x14ac:dyDescent="0.3">
      <c r="C56" s="11"/>
    </row>
    <row r="57" spans="3:3" x14ac:dyDescent="0.3">
      <c r="C57" s="11"/>
    </row>
    <row r="58" spans="3:3" x14ac:dyDescent="0.3">
      <c r="C58" s="11"/>
    </row>
    <row r="59" spans="3:3" x14ac:dyDescent="0.3">
      <c r="C59" s="11"/>
    </row>
    <row r="60" spans="3:3" x14ac:dyDescent="0.3">
      <c r="C60" s="11"/>
    </row>
    <row r="61" spans="3:3" x14ac:dyDescent="0.3">
      <c r="C61" s="11"/>
    </row>
    <row r="62" spans="3:3" x14ac:dyDescent="0.3">
      <c r="C62" s="11"/>
    </row>
    <row r="63" spans="3:3" x14ac:dyDescent="0.3">
      <c r="C63" s="11"/>
    </row>
    <row r="64" spans="3:3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188" spans="3:3" x14ac:dyDescent="0.3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6:G12">
    <cfRule type="containsText" dxfId="53" priority="140" operator="containsText" text="New Tag Required">
      <formula>NOT(ISERROR(SEARCH("New Tag Required",G6)))</formula>
    </cfRule>
  </conditionalFormatting>
  <conditionalFormatting sqref="D8:D87">
    <cfRule type="containsText" dxfId="52" priority="139" operator="containsText" text="Yes">
      <formula>NOT(ISERROR(SEARCH("Yes",D8)))</formula>
    </cfRule>
  </conditionalFormatting>
  <conditionalFormatting sqref="H27:H87 H188:H409 H8:H20">
    <cfRule type="containsText" dxfId="51" priority="127" operator="containsText" text="New Sign Required">
      <formula>NOT(ISERROR(SEARCH("New Sign Required",H8)))</formula>
    </cfRule>
  </conditionalFormatting>
  <conditionalFormatting sqref="G27:G87 H13:H20 G8:H12 G6:G7">
    <cfRule type="containsText" dxfId="50" priority="126" operator="containsText" text="Action Required">
      <formula>NOT(ISERROR(SEARCH("Action Required",G6)))</formula>
    </cfRule>
  </conditionalFormatting>
  <conditionalFormatting sqref="H27:H87">
    <cfRule type="containsText" dxfId="49" priority="125" operator="containsText" text="Action Required">
      <formula>NOT(ISERROR(SEARCH("Action Required",H27)))</formula>
    </cfRule>
  </conditionalFormatting>
  <conditionalFormatting sqref="G23:G26">
    <cfRule type="containsText" dxfId="48" priority="67" operator="containsText" text="New Tag Required">
      <formula>NOT(ISERROR(SEARCH("New Tag Required",G23)))</formula>
    </cfRule>
  </conditionalFormatting>
  <conditionalFormatting sqref="H23:H26">
    <cfRule type="containsText" dxfId="47" priority="65" operator="containsText" text="New Sign Required">
      <formula>NOT(ISERROR(SEARCH("New Sign Required",H23)))</formula>
    </cfRule>
  </conditionalFormatting>
  <conditionalFormatting sqref="G23:G26">
    <cfRule type="containsText" dxfId="46" priority="64" operator="containsText" text="Action Required">
      <formula>NOT(ISERROR(SEARCH("Action Required",G23)))</formula>
    </cfRule>
  </conditionalFormatting>
  <conditionalFormatting sqref="H23:H26">
    <cfRule type="containsText" dxfId="45" priority="63" operator="containsText" text="Action Required">
      <formula>NOT(ISERROR(SEARCH("Action Required",H23)))</formula>
    </cfRule>
  </conditionalFormatting>
  <conditionalFormatting sqref="D88:D187">
    <cfRule type="containsText" dxfId="44" priority="59" operator="containsText" text="Yes">
      <formula>NOT(ISERROR(SEARCH("Yes",D88)))</formula>
    </cfRule>
  </conditionalFormatting>
  <conditionalFormatting sqref="H88:H187">
    <cfRule type="containsText" dxfId="43" priority="58" operator="containsText" text="New Sign Required">
      <formula>NOT(ISERROR(SEARCH("New Sign Required",H88)))</formula>
    </cfRule>
  </conditionalFormatting>
  <conditionalFormatting sqref="G88:G187">
    <cfRule type="containsText" dxfId="42" priority="57" operator="containsText" text="Action Required">
      <formula>NOT(ISERROR(SEARCH("Action Required",G88)))</formula>
    </cfRule>
  </conditionalFormatting>
  <conditionalFormatting sqref="H88:H187">
    <cfRule type="containsText" dxfId="41" priority="56" operator="containsText" text="Action Required">
      <formula>NOT(ISERROR(SEARCH("Action Required",H88)))</formula>
    </cfRule>
  </conditionalFormatting>
  <conditionalFormatting sqref="D6">
    <cfRule type="containsText" dxfId="40" priority="53" operator="containsText" text="Yes">
      <formula>NOT(ISERROR(SEARCH("Yes",D6)))</formula>
    </cfRule>
  </conditionalFormatting>
  <conditionalFormatting sqref="J2:N2">
    <cfRule type="cellIs" dxfId="39" priority="33" operator="notEqual">
      <formula>0</formula>
    </cfRule>
  </conditionalFormatting>
  <conditionalFormatting sqref="J6 J20 J8:J18">
    <cfRule type="cellIs" dxfId="38" priority="32" operator="equal">
      <formula>0</formula>
    </cfRule>
  </conditionalFormatting>
  <conditionalFormatting sqref="M6 M20 M8:M18">
    <cfRule type="cellIs" dxfId="37" priority="31" operator="equal">
      <formula>0</formula>
    </cfRule>
  </conditionalFormatting>
  <conditionalFormatting sqref="J6 J20 M6 M20 M8:M18 J8:J18">
    <cfRule type="cellIs" dxfId="36" priority="28" operator="equal">
      <formula>"In Progress"</formula>
    </cfRule>
    <cfRule type="cellIs" dxfId="35" priority="29" operator="equal">
      <formula>"Log Issues"</formula>
    </cfRule>
    <cfRule type="cellIs" dxfId="34" priority="30" operator="equal">
      <formula>"N/A"</formula>
    </cfRule>
  </conditionalFormatting>
  <conditionalFormatting sqref="K6:L6 K20:L20 K8:L9 K12:L12">
    <cfRule type="expression" dxfId="33" priority="27">
      <formula>$J6="Log Issues"</formula>
    </cfRule>
  </conditionalFormatting>
  <conditionalFormatting sqref="N6 N20 N8:N9 N12">
    <cfRule type="expression" dxfId="32" priority="26">
      <formula>$M6="Log Issues"</formula>
    </cfRule>
  </conditionalFormatting>
  <conditionalFormatting sqref="G13:G20">
    <cfRule type="containsText" dxfId="31" priority="25" operator="containsText" text="New Tag Required">
      <formula>NOT(ISERROR(SEARCH("New Tag Required",G13)))</formula>
    </cfRule>
  </conditionalFormatting>
  <conditionalFormatting sqref="H6">
    <cfRule type="containsText" dxfId="30" priority="24" operator="containsText" text="New Sign Required">
      <formula>NOT(ISERROR(SEARCH("New Sign Required",H6)))</formula>
    </cfRule>
  </conditionalFormatting>
  <conditionalFormatting sqref="G13:G20">
    <cfRule type="containsText" dxfId="29" priority="23" operator="containsText" text="Action Required">
      <formula>NOT(ISERROR(SEARCH("Action Required",G13)))</formula>
    </cfRule>
  </conditionalFormatting>
  <conditionalFormatting sqref="H6">
    <cfRule type="containsText" dxfId="28" priority="22" operator="containsText" text="Action Required">
      <formula>NOT(ISERROR(SEARCH("Action Required",H6)))</formula>
    </cfRule>
  </conditionalFormatting>
  <conditionalFormatting sqref="H1:H6 H8:H1048576">
    <cfRule type="containsText" dxfId="27" priority="20" operator="containsText" text="Remove Old Sign">
      <formula>NOT(ISERROR(SEARCH("Remove Old Sign",H1)))</formula>
    </cfRule>
    <cfRule type="containsText" dxfId="26" priority="21" operator="containsText" text="Move Sign to New Location">
      <formula>NOT(ISERROR(SEARCH("Move Sign to New Location",H1)))</formula>
    </cfRule>
  </conditionalFormatting>
  <conditionalFormatting sqref="G3:G1048576">
    <cfRule type="containsText" dxfId="25" priority="19" operator="containsText" text="Remove Old Tag">
      <formula>NOT(ISERROR(SEARCH("Remove Old Tag",G3)))</formula>
    </cfRule>
  </conditionalFormatting>
  <conditionalFormatting sqref="G1:G2">
    <cfRule type="containsText" dxfId="24" priority="15" operator="containsText" text="Remove Old Tag">
      <formula>NOT(ISERROR(SEARCH("Remove Old Tag",G1)))</formula>
    </cfRule>
  </conditionalFormatting>
  <conditionalFormatting sqref="D7">
    <cfRule type="containsText" dxfId="23" priority="13" operator="containsText" text="Yes">
      <formula>NOT(ISERROR(SEARCH("Yes",D7)))</formula>
    </cfRule>
  </conditionalFormatting>
  <conditionalFormatting sqref="H7">
    <cfRule type="containsText" dxfId="22" priority="12" operator="containsText" text="New Sign Required">
      <formula>NOT(ISERROR(SEARCH("New Sign Required",H7)))</formula>
    </cfRule>
  </conditionalFormatting>
  <conditionalFormatting sqref="H7">
    <cfRule type="containsText" dxfId="21" priority="11" operator="containsText" text="Action Required">
      <formula>NOT(ISERROR(SEARCH("Action Required",H7)))</formula>
    </cfRule>
  </conditionalFormatting>
  <conditionalFormatting sqref="J7">
    <cfRule type="cellIs" dxfId="20" priority="10" operator="equal">
      <formula>0</formula>
    </cfRule>
  </conditionalFormatting>
  <conditionalFormatting sqref="M7">
    <cfRule type="cellIs" dxfId="19" priority="9" operator="equal">
      <formula>0</formula>
    </cfRule>
  </conditionalFormatting>
  <conditionalFormatting sqref="J7 M7">
    <cfRule type="cellIs" dxfId="18" priority="6" operator="equal">
      <formula>"In Progress"</formula>
    </cfRule>
    <cfRule type="cellIs" dxfId="17" priority="7" operator="equal">
      <formula>"Log Issues"</formula>
    </cfRule>
    <cfRule type="cellIs" dxfId="16" priority="8" operator="equal">
      <formula>"N/A"</formula>
    </cfRule>
  </conditionalFormatting>
  <conditionalFormatting sqref="K7:L7">
    <cfRule type="expression" dxfId="15" priority="5">
      <formula>$J7="Log Issues"</formula>
    </cfRule>
  </conditionalFormatting>
  <conditionalFormatting sqref="N7">
    <cfRule type="expression" dxfId="14" priority="4">
      <formula>$M7="Log Issues"</formula>
    </cfRule>
  </conditionalFormatting>
  <conditionalFormatting sqref="H7">
    <cfRule type="containsText" dxfId="13" priority="2" operator="containsText" text="Remove Old Sign">
      <formula>NOT(ISERROR(SEARCH("Remove Old Sign",H7)))</formula>
    </cfRule>
    <cfRule type="containsText" dxfId="12" priority="3" operator="containsText" text="Move Sign to New Location">
      <formula>NOT(ISERROR(SEARCH("Move Sign to New Location",H7)))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7 D8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H19</xm:sqref>
        </x14:dataValidation>
        <x14:dataValidation type="list" allowBlank="1" showInputMessage="1" showErrorMessage="1">
          <x14:formula1>
            <xm:f>Lookup!$A$1:$A$4</xm:f>
          </x14:formula1>
          <xm:sqref>G23:G187</xm:sqref>
        </x14:dataValidation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>
          <x14:formula1>
            <xm:f>Lookup!$E$1:$E$18</xm:f>
          </x14:formula1>
          <xm:sqref>C6:C7 C8:C187</xm:sqref>
        </x14:dataValidation>
        <x14:dataValidation type="list" allowBlank="1" showInputMessage="1" showErrorMessage="1">
          <x14:formula1>
            <xm:f>[2]Lookup!#REF!</xm:f>
          </x14:formula1>
          <xm:sqref>O20 O12 O6:O7 O8:O9</xm:sqref>
        </x14:dataValidation>
        <x14:dataValidation type="list" allowBlank="1" showInputMessage="1" showErrorMessage="1">
          <x14:formula1>
            <xm:f>Lookup!$A$1:$A$8</xm:f>
          </x14:formula1>
          <xm:sqref>G6:G7 G8:G20</xm:sqref>
        </x14:dataValidation>
        <x14:dataValidation type="list" allowBlank="1" showInputMessage="1" showErrorMessage="1">
          <x14:formula1>
            <xm:f>Lookup!$D$1:$D$10</xm:f>
          </x14:formula1>
          <xm:sqref>H20 H6:H7 H8:H18</xm:sqref>
        </x14:dataValidation>
        <x14:dataValidation type="list" allowBlank="1" showInputMessage="1" showErrorMessage="1">
          <x14:formula1>
            <xm:f>Lookup!$F$1:$F$7</xm:f>
          </x14:formula1>
          <xm:sqref>J20 J6:J7 J8:J18</xm:sqref>
        </x14:dataValidation>
        <x14:dataValidation type="list" allowBlank="1" showInputMessage="1" showErrorMessage="1">
          <x14:formula1>
            <xm:f>Lookup!$F$1:$F$8</xm:f>
          </x14:formula1>
          <xm:sqref>M20 M6:M7 M8:M18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opLeftCell="A11" zoomScale="90" zoomScaleNormal="90" workbookViewId="0">
      <selection activeCell="F6" sqref="F6:F29"/>
    </sheetView>
  </sheetViews>
  <sheetFormatPr defaultColWidth="9.109375" defaultRowHeight="14.4" x14ac:dyDescent="0.3"/>
  <cols>
    <col min="1" max="1" width="22.44140625" style="62" bestFit="1" customWidth="1"/>
    <col min="2" max="2" width="37.6640625" style="62" customWidth="1"/>
    <col min="3" max="3" width="24" style="55" customWidth="1"/>
    <col min="4" max="4" width="14.33203125" style="55" bestFit="1" customWidth="1"/>
    <col min="5" max="5" width="13.6640625" style="55" customWidth="1"/>
    <col min="6" max="6" width="13.33203125" style="55" bestFit="1" customWidth="1"/>
    <col min="7" max="8" width="18.5546875" style="55" customWidth="1"/>
    <col min="9" max="10" width="26.88671875" style="56" customWidth="1"/>
    <col min="11" max="16384" width="9.109375" style="55"/>
  </cols>
  <sheetData>
    <row r="1" spans="1:10" x14ac:dyDescent="0.3">
      <c r="A1" s="51" t="s">
        <v>7</v>
      </c>
      <c r="B1" s="52" t="str">
        <f>'KD Changes'!B1:C1</f>
        <v>0039</v>
      </c>
      <c r="C1" s="53"/>
      <c r="D1" s="18" t="s">
        <v>10</v>
      </c>
      <c r="E1" s="54">
        <f>'KD Changes'!G1</f>
        <v>42216</v>
      </c>
    </row>
    <row r="2" spans="1:10" x14ac:dyDescent="0.3">
      <c r="A2" s="57" t="s">
        <v>8</v>
      </c>
      <c r="B2" s="58" t="str">
        <f>VLOOKUP(B1,[1]BuildingList!A:B,2,FALSE)</f>
        <v>Margaret I. King Library</v>
      </c>
      <c r="C2" s="59"/>
      <c r="D2" s="60" t="s">
        <v>12</v>
      </c>
      <c r="E2" s="61" t="str">
        <f>'KD Changes'!G2</f>
        <v>Suzanna Bentley</v>
      </c>
    </row>
    <row r="5" spans="1:10" s="32" customFormat="1" ht="24" customHeight="1" thickBot="1" x14ac:dyDescent="0.35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" thickTop="1" x14ac:dyDescent="0.3">
      <c r="A6" s="72" t="s">
        <v>102</v>
      </c>
      <c r="B6" s="73" t="s">
        <v>103</v>
      </c>
      <c r="C6" s="55" t="s">
        <v>70</v>
      </c>
      <c r="G6" s="32"/>
      <c r="H6" s="32"/>
      <c r="I6" s="55"/>
      <c r="J6" s="55"/>
    </row>
    <row r="7" spans="1:10" x14ac:dyDescent="0.3">
      <c r="A7" s="72" t="s">
        <v>104</v>
      </c>
      <c r="B7" s="73" t="s">
        <v>105</v>
      </c>
      <c r="C7" s="55" t="s">
        <v>69</v>
      </c>
      <c r="G7" s="32"/>
      <c r="H7" s="32"/>
      <c r="I7" s="55"/>
      <c r="J7" s="55"/>
    </row>
    <row r="8" spans="1:10" ht="15" customHeight="1" x14ac:dyDescent="0.3">
      <c r="A8" s="72" t="s">
        <v>106</v>
      </c>
      <c r="B8" s="73" t="s">
        <v>107</v>
      </c>
      <c r="C8" s="55" t="s">
        <v>70</v>
      </c>
      <c r="G8" s="32"/>
      <c r="H8" s="32"/>
      <c r="I8" s="55"/>
      <c r="J8" s="55"/>
    </row>
    <row r="9" spans="1:10" x14ac:dyDescent="0.3">
      <c r="A9" s="72" t="s">
        <v>108</v>
      </c>
      <c r="B9" s="73" t="s">
        <v>107</v>
      </c>
      <c r="C9" s="55" t="s">
        <v>69</v>
      </c>
      <c r="G9" s="32"/>
      <c r="H9" s="32"/>
      <c r="I9" s="55"/>
      <c r="J9" s="55"/>
    </row>
    <row r="10" spans="1:10" x14ac:dyDescent="0.3">
      <c r="A10" s="72" t="s">
        <v>109</v>
      </c>
      <c r="B10" s="73" t="s">
        <v>110</v>
      </c>
      <c r="C10" s="55" t="s">
        <v>70</v>
      </c>
      <c r="G10" s="32"/>
      <c r="H10" s="32"/>
    </row>
    <row r="11" spans="1:10" x14ac:dyDescent="0.3">
      <c r="A11" s="72" t="s">
        <v>111</v>
      </c>
      <c r="B11" s="73" t="s">
        <v>112</v>
      </c>
      <c r="C11" s="55" t="s">
        <v>69</v>
      </c>
      <c r="G11" s="32"/>
      <c r="H11" s="32"/>
    </row>
    <row r="12" spans="1:10" x14ac:dyDescent="0.3">
      <c r="A12" s="72" t="s">
        <v>113</v>
      </c>
      <c r="B12" s="73" t="s">
        <v>114</v>
      </c>
      <c r="C12" s="55" t="s">
        <v>70</v>
      </c>
      <c r="G12" s="32"/>
      <c r="H12" s="32"/>
    </row>
    <row r="13" spans="1:10" x14ac:dyDescent="0.3">
      <c r="A13" s="72" t="s">
        <v>115</v>
      </c>
      <c r="B13" s="73" t="s">
        <v>114</v>
      </c>
      <c r="C13" s="55" t="s">
        <v>69</v>
      </c>
      <c r="G13" s="32"/>
      <c r="H13" s="32"/>
    </row>
    <row r="14" spans="1:10" x14ac:dyDescent="0.3">
      <c r="A14" s="72" t="s">
        <v>116</v>
      </c>
      <c r="B14" s="73" t="s">
        <v>117</v>
      </c>
      <c r="C14" s="55" t="s">
        <v>70</v>
      </c>
      <c r="G14" s="32"/>
      <c r="H14" s="32"/>
    </row>
    <row r="15" spans="1:10" x14ac:dyDescent="0.3">
      <c r="A15" s="72" t="s">
        <v>118</v>
      </c>
      <c r="B15" s="73" t="s">
        <v>119</v>
      </c>
      <c r="C15" s="55" t="s">
        <v>70</v>
      </c>
      <c r="G15" s="32"/>
      <c r="H15" s="32"/>
    </row>
    <row r="16" spans="1:10" x14ac:dyDescent="0.3">
      <c r="A16" s="72" t="s">
        <v>120</v>
      </c>
      <c r="B16" s="73" t="s">
        <v>121</v>
      </c>
      <c r="C16" s="55" t="s">
        <v>70</v>
      </c>
      <c r="G16" s="32"/>
      <c r="H16" s="32"/>
    </row>
    <row r="17" spans="1:8" x14ac:dyDescent="0.3">
      <c r="A17" s="72" t="s">
        <v>122</v>
      </c>
      <c r="B17" s="73" t="s">
        <v>123</v>
      </c>
      <c r="C17" s="55" t="s">
        <v>70</v>
      </c>
      <c r="G17" s="32"/>
      <c r="H17" s="32"/>
    </row>
    <row r="18" spans="1:8" x14ac:dyDescent="0.3">
      <c r="A18" s="72" t="s">
        <v>124</v>
      </c>
      <c r="B18" s="73" t="s">
        <v>125</v>
      </c>
      <c r="C18" s="55" t="s">
        <v>69</v>
      </c>
      <c r="G18" s="32"/>
      <c r="H18" s="32"/>
    </row>
    <row r="19" spans="1:8" x14ac:dyDescent="0.3">
      <c r="A19" s="72" t="s">
        <v>126</v>
      </c>
      <c r="B19" s="73" t="s">
        <v>127</v>
      </c>
      <c r="C19" s="55" t="s">
        <v>69</v>
      </c>
      <c r="G19" s="32"/>
      <c r="H19" s="32"/>
    </row>
    <row r="20" spans="1:8" x14ac:dyDescent="0.3">
      <c r="A20" s="72" t="s">
        <v>128</v>
      </c>
      <c r="B20" s="73" t="s">
        <v>129</v>
      </c>
      <c r="C20" s="55" t="s">
        <v>69</v>
      </c>
      <c r="G20" s="32"/>
      <c r="H20" s="32"/>
    </row>
    <row r="21" spans="1:8" x14ac:dyDescent="0.3">
      <c r="A21" s="72" t="s">
        <v>130</v>
      </c>
      <c r="B21" s="73" t="s">
        <v>131</v>
      </c>
      <c r="C21" s="55" t="s">
        <v>69</v>
      </c>
      <c r="G21" s="32"/>
      <c r="H21" s="32"/>
    </row>
    <row r="22" spans="1:8" x14ac:dyDescent="0.3">
      <c r="A22" s="72" t="s">
        <v>132</v>
      </c>
      <c r="B22" s="73" t="s">
        <v>133</v>
      </c>
      <c r="C22" s="55" t="s">
        <v>70</v>
      </c>
      <c r="G22" s="32"/>
      <c r="H22" s="32"/>
    </row>
    <row r="23" spans="1:8" x14ac:dyDescent="0.3">
      <c r="A23" s="72" t="s">
        <v>134</v>
      </c>
      <c r="B23" s="73" t="s">
        <v>135</v>
      </c>
      <c r="C23" s="55" t="s">
        <v>70</v>
      </c>
      <c r="G23" s="32"/>
      <c r="H23" s="32"/>
    </row>
    <row r="24" spans="1:8" x14ac:dyDescent="0.3">
      <c r="A24" s="72" t="s">
        <v>136</v>
      </c>
      <c r="B24" s="73" t="s">
        <v>137</v>
      </c>
      <c r="C24" s="55" t="s">
        <v>70</v>
      </c>
      <c r="G24" s="32"/>
      <c r="H24" s="32"/>
    </row>
    <row r="25" spans="1:8" x14ac:dyDescent="0.3">
      <c r="A25" s="72" t="s">
        <v>138</v>
      </c>
      <c r="B25" s="73" t="s">
        <v>139</v>
      </c>
      <c r="C25" s="55" t="s">
        <v>70</v>
      </c>
      <c r="G25" s="32"/>
      <c r="H25" s="32"/>
    </row>
    <row r="26" spans="1:8" x14ac:dyDescent="0.3">
      <c r="A26" s="72" t="s">
        <v>140</v>
      </c>
      <c r="B26" s="73" t="s">
        <v>141</v>
      </c>
      <c r="C26" s="55" t="s">
        <v>69</v>
      </c>
      <c r="G26" s="32"/>
      <c r="H26" s="32"/>
    </row>
    <row r="27" spans="1:8" x14ac:dyDescent="0.3">
      <c r="A27" s="72" t="s">
        <v>142</v>
      </c>
      <c r="B27" s="73" t="s">
        <v>143</v>
      </c>
      <c r="C27" s="55" t="s">
        <v>69</v>
      </c>
      <c r="G27" s="32"/>
      <c r="H27" s="32"/>
    </row>
    <row r="28" spans="1:8" x14ac:dyDescent="0.3">
      <c r="A28" s="72" t="s">
        <v>144</v>
      </c>
      <c r="B28" s="73" t="s">
        <v>145</v>
      </c>
      <c r="C28" s="55" t="s">
        <v>69</v>
      </c>
      <c r="G28" s="32"/>
      <c r="H28" s="32"/>
    </row>
    <row r="29" spans="1:8" x14ac:dyDescent="0.3">
      <c r="A29" s="72" t="s">
        <v>146</v>
      </c>
      <c r="B29" s="73" t="s">
        <v>147</v>
      </c>
      <c r="C29" s="55" t="s">
        <v>69</v>
      </c>
      <c r="G29" s="32"/>
      <c r="H29" s="32"/>
    </row>
    <row r="30" spans="1:8" x14ac:dyDescent="0.3">
      <c r="A30" s="55"/>
      <c r="B30" s="55"/>
      <c r="F30" s="64"/>
      <c r="G30" s="32"/>
      <c r="H30" s="32"/>
    </row>
    <row r="31" spans="1:8" x14ac:dyDescent="0.3">
      <c r="A31" s="63"/>
      <c r="E31" s="64"/>
      <c r="F31" s="64"/>
      <c r="G31" s="32"/>
      <c r="H31" s="32"/>
    </row>
    <row r="32" spans="1:8" x14ac:dyDescent="0.3">
      <c r="A32" s="63"/>
      <c r="E32" s="64"/>
      <c r="F32" s="64"/>
      <c r="G32" s="32"/>
      <c r="H32" s="32"/>
    </row>
    <row r="33" spans="1:8" x14ac:dyDescent="0.3">
      <c r="A33" s="63"/>
      <c r="E33" s="64"/>
      <c r="F33" s="64"/>
      <c r="G33" s="32"/>
      <c r="H33" s="32"/>
    </row>
    <row r="34" spans="1:8" x14ac:dyDescent="0.3">
      <c r="A34" s="63"/>
      <c r="E34" s="64"/>
      <c r="F34" s="64"/>
      <c r="G34" s="32"/>
      <c r="H34" s="32"/>
    </row>
    <row r="35" spans="1:8" x14ac:dyDescent="0.3">
      <c r="A35" s="63"/>
      <c r="E35" s="64"/>
      <c r="F35" s="64"/>
      <c r="G35" s="32"/>
      <c r="H35" s="32"/>
    </row>
    <row r="36" spans="1:8" x14ac:dyDescent="0.3">
      <c r="A36" s="63"/>
      <c r="E36" s="64"/>
      <c r="F36" s="64"/>
      <c r="G36" s="32"/>
      <c r="H36" s="32"/>
    </row>
    <row r="37" spans="1:8" x14ac:dyDescent="0.3">
      <c r="A37" s="63"/>
      <c r="E37" s="64"/>
      <c r="F37" s="64"/>
      <c r="G37" s="32"/>
      <c r="H37" s="32"/>
    </row>
    <row r="38" spans="1:8" x14ac:dyDescent="0.3">
      <c r="A38" s="63"/>
      <c r="E38" s="64"/>
      <c r="F38" s="64"/>
      <c r="G38" s="32"/>
      <c r="H38" s="32"/>
    </row>
    <row r="39" spans="1:8" x14ac:dyDescent="0.3">
      <c r="A39" s="63"/>
      <c r="E39" s="64"/>
      <c r="F39" s="64"/>
      <c r="G39" s="64"/>
    </row>
    <row r="40" spans="1:8" x14ac:dyDescent="0.3">
      <c r="A40" s="63"/>
      <c r="E40" s="64"/>
      <c r="F40" s="64"/>
      <c r="G40" s="64"/>
    </row>
    <row r="41" spans="1:8" x14ac:dyDescent="0.3">
      <c r="A41" s="66"/>
      <c r="E41" s="64"/>
      <c r="F41" s="67"/>
      <c r="G41" s="64"/>
    </row>
    <row r="42" spans="1:8" x14ac:dyDescent="0.3">
      <c r="A42" s="66"/>
      <c r="E42" s="64"/>
      <c r="F42" s="67"/>
      <c r="G42" s="64"/>
    </row>
    <row r="43" spans="1:8" x14ac:dyDescent="0.3">
      <c r="A43" s="66"/>
      <c r="E43" s="64"/>
      <c r="F43" s="68"/>
      <c r="G43" s="64"/>
    </row>
    <row r="44" spans="1:8" x14ac:dyDescent="0.3">
      <c r="A44" s="63"/>
      <c r="E44" s="64"/>
      <c r="F44" s="67"/>
      <c r="G44" s="64"/>
    </row>
    <row r="45" spans="1:8" x14ac:dyDescent="0.3">
      <c r="A45" s="63"/>
      <c r="E45" s="64"/>
      <c r="F45" s="67"/>
      <c r="G45" s="64"/>
    </row>
    <row r="46" spans="1:8" x14ac:dyDescent="0.3">
      <c r="A46" s="69"/>
      <c r="E46" s="64"/>
      <c r="F46" s="64"/>
      <c r="G46" s="64"/>
    </row>
    <row r="47" spans="1:8" x14ac:dyDescent="0.3">
      <c r="A47" s="69"/>
      <c r="E47" s="64"/>
      <c r="F47" s="64"/>
      <c r="G47" s="64"/>
    </row>
    <row r="48" spans="1:8" x14ac:dyDescent="0.3">
      <c r="A48" s="69"/>
      <c r="E48" s="64"/>
      <c r="F48" s="64"/>
      <c r="G48" s="64"/>
    </row>
    <row r="49" spans="1:7" x14ac:dyDescent="0.3">
      <c r="A49" s="69"/>
      <c r="E49" s="64"/>
      <c r="F49" s="64"/>
      <c r="G49" s="64"/>
    </row>
    <row r="50" spans="1:7" x14ac:dyDescent="0.3">
      <c r="A50" s="69"/>
      <c r="C50" s="56"/>
      <c r="E50" s="64"/>
      <c r="F50" s="65"/>
      <c r="G50" s="64"/>
    </row>
    <row r="51" spans="1:7" x14ac:dyDescent="0.3">
      <c r="A51" s="69"/>
      <c r="C51" s="56"/>
      <c r="E51" s="64"/>
      <c r="F51" s="64"/>
      <c r="G51" s="64"/>
    </row>
    <row r="52" spans="1:7" x14ac:dyDescent="0.3">
      <c r="A52" s="69"/>
      <c r="C52" s="56"/>
      <c r="E52" s="64"/>
      <c r="F52" s="64"/>
      <c r="G52" s="64"/>
    </row>
    <row r="53" spans="1:7" x14ac:dyDescent="0.3">
      <c r="A53" s="63"/>
      <c r="C53" s="56"/>
      <c r="E53" s="64"/>
      <c r="F53" s="64"/>
      <c r="G53" s="64"/>
    </row>
    <row r="54" spans="1:7" x14ac:dyDescent="0.3">
      <c r="A54" s="63"/>
      <c r="C54" s="56"/>
    </row>
    <row r="55" spans="1:7" x14ac:dyDescent="0.3">
      <c r="C55" s="56"/>
    </row>
    <row r="56" spans="1:7" x14ac:dyDescent="0.3">
      <c r="C56" s="56"/>
    </row>
    <row r="57" spans="1:7" x14ac:dyDescent="0.3">
      <c r="C57" s="56"/>
    </row>
    <row r="58" spans="1:7" x14ac:dyDescent="0.3">
      <c r="C58" s="56"/>
    </row>
    <row r="59" spans="1:7" x14ac:dyDescent="0.3">
      <c r="C59" s="56"/>
    </row>
    <row r="60" spans="1:7" x14ac:dyDescent="0.3">
      <c r="C60" s="56"/>
    </row>
    <row r="61" spans="1:7" x14ac:dyDescent="0.3">
      <c r="C61" s="56"/>
    </row>
    <row r="62" spans="1:7" x14ac:dyDescent="0.3">
      <c r="C62" s="56"/>
    </row>
    <row r="63" spans="1:7" x14ac:dyDescent="0.3">
      <c r="C63" s="56"/>
    </row>
    <row r="64" spans="1:7" x14ac:dyDescent="0.3">
      <c r="C64" s="56"/>
    </row>
    <row r="65" spans="3:3" x14ac:dyDescent="0.3">
      <c r="C65" s="56"/>
    </row>
    <row r="66" spans="3:3" x14ac:dyDescent="0.3">
      <c r="C66" s="56"/>
    </row>
    <row r="67" spans="3:3" x14ac:dyDescent="0.3">
      <c r="C67" s="56"/>
    </row>
    <row r="68" spans="3:3" x14ac:dyDescent="0.3">
      <c r="C68" s="56"/>
    </row>
    <row r="69" spans="3:3" x14ac:dyDescent="0.3">
      <c r="C69" s="56"/>
    </row>
    <row r="70" spans="3:3" x14ac:dyDescent="0.3">
      <c r="C70" s="56"/>
    </row>
    <row r="71" spans="3:3" x14ac:dyDescent="0.3">
      <c r="C71" s="56"/>
    </row>
    <row r="72" spans="3:3" x14ac:dyDescent="0.3">
      <c r="C72" s="56"/>
    </row>
    <row r="73" spans="3:3" x14ac:dyDescent="0.3">
      <c r="C73" s="56"/>
    </row>
    <row r="74" spans="3:3" x14ac:dyDescent="0.3">
      <c r="C74" s="56"/>
    </row>
    <row r="75" spans="3:3" x14ac:dyDescent="0.3">
      <c r="C75" s="56"/>
    </row>
    <row r="76" spans="3:3" x14ac:dyDescent="0.3">
      <c r="C76" s="56"/>
    </row>
    <row r="77" spans="3:3" x14ac:dyDescent="0.3">
      <c r="C77" s="56"/>
    </row>
    <row r="78" spans="3:3" x14ac:dyDescent="0.3">
      <c r="C78" s="56"/>
    </row>
    <row r="79" spans="3:3" x14ac:dyDescent="0.3">
      <c r="C79" s="56"/>
    </row>
    <row r="80" spans="3:3" x14ac:dyDescent="0.3">
      <c r="C80" s="56"/>
    </row>
    <row r="81" spans="3:3" x14ac:dyDescent="0.3">
      <c r="C81" s="56"/>
    </row>
    <row r="82" spans="3:3" x14ac:dyDescent="0.3">
      <c r="C82" s="56"/>
    </row>
    <row r="199" spans="3:3" x14ac:dyDescent="0.3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2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3">
      <c r="C6" t="s">
        <v>60</v>
      </c>
      <c r="D6" s="8" t="s">
        <v>58</v>
      </c>
      <c r="E6" s="7" t="s">
        <v>29</v>
      </c>
    </row>
    <row r="7" spans="1:7" x14ac:dyDescent="0.3">
      <c r="C7" t="s">
        <v>73</v>
      </c>
      <c r="E7" s="7" t="s">
        <v>28</v>
      </c>
    </row>
    <row r="8" spans="1:7" x14ac:dyDescent="0.3">
      <c r="E8" s="7" t="s">
        <v>31</v>
      </c>
    </row>
    <row r="9" spans="1:7" x14ac:dyDescent="0.3">
      <c r="E9" s="50" t="s">
        <v>50</v>
      </c>
    </row>
    <row r="10" spans="1:7" s="1" customFormat="1" x14ac:dyDescent="0.3">
      <c r="E10" s="50" t="s">
        <v>33</v>
      </c>
    </row>
    <row r="11" spans="1:7" x14ac:dyDescent="0.3">
      <c r="E11" s="50" t="s">
        <v>20</v>
      </c>
    </row>
    <row r="12" spans="1:7" x14ac:dyDescent="0.3">
      <c r="E12" s="50" t="s">
        <v>24</v>
      </c>
    </row>
    <row r="13" spans="1:7" x14ac:dyDescent="0.3">
      <c r="E13" s="50" t="s">
        <v>53</v>
      </c>
    </row>
    <row r="14" spans="1:7" x14ac:dyDescent="0.3">
      <c r="E14" s="50" t="s">
        <v>51</v>
      </c>
    </row>
    <row r="15" spans="1:7" x14ac:dyDescent="0.3">
      <c r="E15" s="50" t="s">
        <v>22</v>
      </c>
    </row>
    <row r="16" spans="1:7" x14ac:dyDescent="0.3">
      <c r="E16" s="50" t="s">
        <v>26</v>
      </c>
    </row>
    <row r="17" spans="1:7" x14ac:dyDescent="0.3">
      <c r="E17" s="50" t="s">
        <v>23</v>
      </c>
    </row>
    <row r="18" spans="1:7" x14ac:dyDescent="0.3">
      <c r="E18" s="50" t="s">
        <v>25</v>
      </c>
    </row>
    <row r="19" spans="1:7" x14ac:dyDescent="0.3">
      <c r="E19" s="7"/>
    </row>
    <row r="20" spans="1:7" x14ac:dyDescent="0.3">
      <c r="A20" s="49"/>
      <c r="B20" s="49"/>
      <c r="C20" s="49"/>
      <c r="D20" s="49"/>
      <c r="F20" s="49"/>
      <c r="G20" s="49"/>
    </row>
    <row r="21" spans="1:7" x14ac:dyDescent="0.3">
      <c r="A21" s="49"/>
      <c r="B21" s="49"/>
      <c r="C21" s="49"/>
      <c r="D21" s="49"/>
      <c r="F21" s="49"/>
      <c r="G21" s="49"/>
    </row>
    <row r="22" spans="1:7" x14ac:dyDescent="0.3">
      <c r="A22" s="49"/>
      <c r="B22" s="49"/>
      <c r="C22" s="49"/>
      <c r="D22" s="49"/>
      <c r="F22" s="49"/>
      <c r="G22" s="49"/>
    </row>
    <row r="23" spans="1:7" x14ac:dyDescent="0.3">
      <c r="A23" s="49"/>
      <c r="B23" s="49"/>
      <c r="C23" s="49"/>
      <c r="D23" s="49"/>
      <c r="F23" s="49"/>
      <c r="G23" s="49"/>
    </row>
    <row r="24" spans="1:7" x14ac:dyDescent="0.3">
      <c r="A24" s="49"/>
      <c r="B24" s="49"/>
      <c r="C24" s="49"/>
      <c r="D24" s="49"/>
      <c r="F24" s="49"/>
      <c r="G24" s="49"/>
    </row>
    <row r="25" spans="1:7" x14ac:dyDescent="0.3">
      <c r="A25" s="49"/>
      <c r="B25" s="49"/>
      <c r="C25" s="49"/>
      <c r="D25" s="49"/>
      <c r="F25" s="49"/>
      <c r="G25" s="49"/>
    </row>
    <row r="26" spans="1:7" x14ac:dyDescent="0.3">
      <c r="A26" s="49"/>
      <c r="B26" s="49"/>
      <c r="C26" s="49"/>
      <c r="D26" s="49"/>
      <c r="F26" s="49"/>
      <c r="G26" s="49"/>
    </row>
    <row r="27" spans="1:7" x14ac:dyDescent="0.3">
      <c r="A27" s="49"/>
      <c r="B27" s="49"/>
      <c r="C27" s="49"/>
      <c r="D27" s="49"/>
      <c r="F27" s="49"/>
      <c r="G27" s="49"/>
    </row>
    <row r="28" spans="1:7" x14ac:dyDescent="0.3">
      <c r="A28" s="49"/>
      <c r="B28" s="49"/>
      <c r="C28" s="49"/>
      <c r="D28" s="49"/>
      <c r="F28" s="49"/>
      <c r="G28" s="49"/>
    </row>
    <row r="29" spans="1:7" x14ac:dyDescent="0.3">
      <c r="A29" s="49"/>
      <c r="B29" s="49"/>
      <c r="C29" s="49"/>
      <c r="D29" s="49"/>
      <c r="F29" s="49"/>
      <c r="G29" s="49"/>
    </row>
    <row r="30" spans="1:7" x14ac:dyDescent="0.3">
      <c r="A30" s="49"/>
      <c r="B30" s="49"/>
      <c r="C30" s="49"/>
      <c r="D30" s="49"/>
      <c r="F30" s="49"/>
      <c r="G30" s="49"/>
    </row>
    <row r="31" spans="1:7" x14ac:dyDescent="0.3">
      <c r="A31" s="49"/>
      <c r="B31" s="49"/>
      <c r="C31" s="49"/>
      <c r="D31" s="49"/>
      <c r="F31" s="49"/>
      <c r="G31" s="49"/>
    </row>
    <row r="32" spans="1:7" x14ac:dyDescent="0.3">
      <c r="A32" s="49"/>
      <c r="B32" s="49"/>
      <c r="C32" s="49"/>
      <c r="D32" s="49"/>
      <c r="F32" s="49"/>
      <c r="G32" s="49"/>
    </row>
    <row r="33" spans="1:7" x14ac:dyDescent="0.3">
      <c r="A33" s="49"/>
      <c r="B33" s="49"/>
      <c r="C33" s="49"/>
      <c r="D33" s="49"/>
      <c r="F33" s="49"/>
      <c r="G33" s="49"/>
    </row>
    <row r="34" spans="1:7" x14ac:dyDescent="0.3">
      <c r="A34" s="49"/>
      <c r="B34" s="49"/>
      <c r="C34" s="49"/>
      <c r="D34" s="49"/>
      <c r="F34" s="49"/>
      <c r="G34" s="49"/>
    </row>
    <row r="35" spans="1:7" x14ac:dyDescent="0.3">
      <c r="A35" s="49"/>
      <c r="B35" s="49"/>
      <c r="C35" s="49"/>
      <c r="D35" s="49"/>
      <c r="F35" s="49"/>
      <c r="G35" s="49"/>
    </row>
    <row r="36" spans="1:7" x14ac:dyDescent="0.3">
      <c r="A36" s="49"/>
      <c r="B36" s="49"/>
      <c r="C36" s="49"/>
      <c r="D36" s="49"/>
      <c r="F36" s="49"/>
      <c r="G36" s="49"/>
    </row>
    <row r="37" spans="1:7" x14ac:dyDescent="0.3">
      <c r="A37" s="49"/>
      <c r="B37" s="49"/>
      <c r="C37" s="49"/>
      <c r="D37" s="49"/>
      <c r="F37" s="49"/>
      <c r="G37" s="49"/>
    </row>
    <row r="38" spans="1:7" x14ac:dyDescent="0.3">
      <c r="A38" s="49"/>
      <c r="B38" s="49"/>
      <c r="C38" s="49"/>
      <c r="D38" s="49"/>
      <c r="F38" s="49"/>
      <c r="G38" s="49"/>
    </row>
    <row r="39" spans="1:7" x14ac:dyDescent="0.3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3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3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3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3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3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3">
      <c r="A18" s="2" t="str">
        <f>([3]UKBuilding_List!A18)</f>
        <v>0024</v>
      </c>
      <c r="B18" s="3" t="str">
        <f>([3]UKBuilding_List!C18)</f>
        <v>Lafferty Hall</v>
      </c>
    </row>
    <row r="19" spans="1:2" x14ac:dyDescent="0.3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3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3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3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x14ac:dyDescent="0.3">
      <c r="A30" s="2" t="str">
        <f>([3]UKBuilding_List!A30)</f>
        <v>0036</v>
      </c>
      <c r="B30" s="3" t="str">
        <f>([3]UKBuilding_List!C30)</f>
        <v>Gatehouse Gate 2</v>
      </c>
    </row>
    <row r="31" spans="1:2" x14ac:dyDescent="0.3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3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3">
      <c r="A33" s="2" t="str">
        <f>([3]UKBuilding_List!A33)</f>
        <v>0040</v>
      </c>
      <c r="B33" s="3" t="str">
        <f>([3]UKBuilding_List!C33)</f>
        <v>Maxwell Place</v>
      </c>
    </row>
    <row r="34" spans="1:2" x14ac:dyDescent="0.3">
      <c r="A34" s="2" t="str">
        <f>([3]UKBuilding_List!A34)</f>
        <v>0041</v>
      </c>
      <c r="B34" s="3" t="str">
        <f>([3]UKBuilding_List!C34)</f>
        <v>Pence Hall</v>
      </c>
    </row>
    <row r="35" spans="1:2" x14ac:dyDescent="0.3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3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3">
      <c r="A37" s="2" t="str">
        <f>([3]UKBuilding_List!A37)</f>
        <v>0044</v>
      </c>
      <c r="B37" s="3" t="str">
        <f>([3]UKBuilding_List!C37)</f>
        <v>Kastle Hall</v>
      </c>
    </row>
    <row r="38" spans="1:2" x14ac:dyDescent="0.3">
      <c r="A38" s="2" t="str">
        <f>([3]UKBuilding_List!A38)</f>
        <v>0045</v>
      </c>
      <c r="B38" s="3" t="str">
        <f>([3]UKBuilding_List!C38)</f>
        <v>McVey Hall</v>
      </c>
    </row>
    <row r="39" spans="1:2" x14ac:dyDescent="0.3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3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3">
      <c r="A41" s="2" t="str">
        <f>([3]UKBuilding_List!A41)</f>
        <v>0048</v>
      </c>
      <c r="B41" s="3" t="str">
        <f>([3]UKBuilding_List!C41)</f>
        <v>Law Building</v>
      </c>
    </row>
    <row r="42" spans="1:2" x14ac:dyDescent="0.3">
      <c r="A42" s="2" t="str">
        <f>([3]UKBuilding_List!A42)</f>
        <v>0049</v>
      </c>
      <c r="B42" s="3" t="str">
        <f>([3]UKBuilding_List!C42)</f>
        <v>Memorial Hall</v>
      </c>
    </row>
    <row r="43" spans="1:2" x14ac:dyDescent="0.3">
      <c r="A43" s="2" t="str">
        <f>([3]UKBuilding_List!A43)</f>
        <v>0050</v>
      </c>
      <c r="B43" s="3" t="str">
        <f>([3]UKBuilding_List!C43)</f>
        <v>Erikson Hall</v>
      </c>
    </row>
    <row r="44" spans="1:2" x14ac:dyDescent="0.3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3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3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3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3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3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3">
      <c r="A50" s="2" t="str">
        <f>([3]UKBuilding_List!A50)</f>
        <v>0057</v>
      </c>
      <c r="B50" s="3" t="str">
        <f>([3]UKBuilding_List!C50)</f>
        <v>Kinkead Hall</v>
      </c>
    </row>
    <row r="51" spans="1:2" x14ac:dyDescent="0.3">
      <c r="A51" s="2" t="str">
        <f>([3]UKBuilding_List!A51)</f>
        <v>0058</v>
      </c>
      <c r="B51" s="3" t="str">
        <f>([3]UKBuilding_List!C51)</f>
        <v>Bradley Hall</v>
      </c>
    </row>
    <row r="52" spans="1:2" x14ac:dyDescent="0.3">
      <c r="A52" s="2" t="str">
        <f>([3]UKBuilding_List!A52)</f>
        <v>0059</v>
      </c>
      <c r="B52" s="3" t="str">
        <f>([3]UKBuilding_List!C52)</f>
        <v>Bowman Hall</v>
      </c>
    </row>
    <row r="53" spans="1:2" x14ac:dyDescent="0.3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3">
      <c r="A54" s="2" t="str">
        <f>([3]UKBuilding_List!A54)</f>
        <v>0064</v>
      </c>
      <c r="B54" s="3" t="str">
        <f>([3]UKBuilding_List!C54)</f>
        <v>Scovell Hall</v>
      </c>
    </row>
    <row r="55" spans="1:2" x14ac:dyDescent="0.3">
      <c r="A55" s="2" t="str">
        <f>([3]UKBuilding_List!A55)</f>
        <v>0065</v>
      </c>
      <c r="B55" s="3" t="str">
        <f>([3]UKBuilding_List!C55)</f>
        <v>Small Animal Lab</v>
      </c>
    </row>
    <row r="56" spans="1:2" x14ac:dyDescent="0.3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3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3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3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3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3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3">
      <c r="A62" s="2" t="str">
        <f>([3]UKBuilding_List!A62)</f>
        <v>0075</v>
      </c>
      <c r="B62" s="3" t="str">
        <f>([3]UKBuilding_List!C62)</f>
        <v>Kelley Hall</v>
      </c>
    </row>
    <row r="63" spans="1:2" x14ac:dyDescent="0.3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3">
      <c r="A64" s="2" t="str">
        <f>([3]UKBuilding_List!A64)</f>
        <v>0077</v>
      </c>
      <c r="B64" s="3" t="str">
        <f>([3]UKBuilding_List!C64)</f>
        <v>653 Maxwelton Ct</v>
      </c>
    </row>
    <row r="65" spans="1:2" x14ac:dyDescent="0.3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3">
      <c r="A66" s="2" t="str">
        <f>([3]UKBuilding_List!A66)</f>
        <v>0079</v>
      </c>
      <c r="B66" s="3" t="str">
        <f>([3]UKBuilding_List!C66)</f>
        <v>Central Hall II</v>
      </c>
    </row>
    <row r="67" spans="1:2" x14ac:dyDescent="0.3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3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3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3">
      <c r="A70" s="2" t="str">
        <f>([3]UKBuilding_List!A70)</f>
        <v>0083</v>
      </c>
      <c r="B70" s="3" t="str">
        <f>([3]UKBuilding_List!C70)</f>
        <v>453 Columbia</v>
      </c>
    </row>
    <row r="71" spans="1:2" x14ac:dyDescent="0.3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3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3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3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3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3">
      <c r="A76" s="2" t="str">
        <f>([3]UKBuilding_List!A76)</f>
        <v>0089</v>
      </c>
      <c r="B76" s="3" t="str">
        <f>([3]UKBuilding_List!C76)</f>
        <v>Cooling Plant #1</v>
      </c>
    </row>
    <row r="77" spans="1:2" x14ac:dyDescent="0.3">
      <c r="A77" s="2" t="str">
        <f>([3]UKBuilding_List!A77)</f>
        <v>0090</v>
      </c>
      <c r="B77" s="3" t="str">
        <f>([3]UKBuilding_List!C77)</f>
        <v>University Lofts</v>
      </c>
    </row>
    <row r="78" spans="1:2" x14ac:dyDescent="0.3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3">
      <c r="A79" s="2" t="str">
        <f>([3]UKBuilding_List!A79)</f>
        <v>0092</v>
      </c>
      <c r="B79" s="3" t="str">
        <f>([3]UKBuilding_List!C79)</f>
        <v>Seed House</v>
      </c>
    </row>
    <row r="80" spans="1:2" x14ac:dyDescent="0.3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3">
      <c r="A81" s="2" t="str">
        <f>([3]UKBuilding_List!A81)</f>
        <v>0094</v>
      </c>
      <c r="B81" s="3" t="str">
        <f>([3]UKBuilding_List!C81)</f>
        <v>Cooper House</v>
      </c>
    </row>
    <row r="82" spans="1:2" x14ac:dyDescent="0.3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3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3">
      <c r="A84" s="2" t="str">
        <f>([3]UKBuilding_List!A84)</f>
        <v>0097</v>
      </c>
      <c r="B84" s="3" t="str">
        <f>([3]UKBuilding_List!C84)</f>
        <v>E. S. Good Barn</v>
      </c>
    </row>
    <row r="85" spans="1:2" x14ac:dyDescent="0.3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3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3">
      <c r="A87" s="2" t="str">
        <f>([3]UKBuilding_List!A87)</f>
        <v>0100</v>
      </c>
      <c r="B87" s="3" t="str">
        <f>([3]UKBuilding_List!C87)</f>
        <v>Haggin Hall</v>
      </c>
    </row>
    <row r="88" spans="1:2" x14ac:dyDescent="0.3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3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3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3">
      <c r="A91" s="2" t="str">
        <f>([3]UKBuilding_List!A91)</f>
        <v>0104</v>
      </c>
      <c r="B91" s="3" t="str">
        <f>([3]UKBuilding_List!C91)</f>
        <v>Woodland Glen I</v>
      </c>
    </row>
    <row r="92" spans="1:2" x14ac:dyDescent="0.3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3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3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3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3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3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3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3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3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3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3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3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3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3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3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3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3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3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3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3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3">
      <c r="A112" s="2" t="str">
        <f>([3]UKBuilding_List!A112)</f>
        <v>0139</v>
      </c>
      <c r="B112" s="3" t="str">
        <f>([3]UKBuilding_List!C112)</f>
        <v>The 90</v>
      </c>
    </row>
    <row r="113" spans="1:2" x14ac:dyDescent="0.3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3">
      <c r="A114" s="2" t="str">
        <f>([3]UKBuilding_List!A114)</f>
        <v>0143</v>
      </c>
      <c r="B114" s="3" t="str">
        <f>([3]UKBuilding_List!C114)</f>
        <v>Blanding II</v>
      </c>
    </row>
    <row r="115" spans="1:2" x14ac:dyDescent="0.3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3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3">
      <c r="A117" s="2" t="str">
        <f>([3]UKBuilding_List!A117)</f>
        <v>0146</v>
      </c>
      <c r="B117" s="3" t="str">
        <f>([3]UKBuilding_List!C117)</f>
        <v>Blanding IV</v>
      </c>
    </row>
    <row r="118" spans="1:2" x14ac:dyDescent="0.3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3">
      <c r="A119" s="2" t="str">
        <f>([3]UKBuilding_List!A119)</f>
        <v>0148</v>
      </c>
      <c r="B119" s="3" t="str">
        <f>([3]UKBuilding_List!C119)</f>
        <v>Kirwan IV</v>
      </c>
    </row>
    <row r="120" spans="1:2" x14ac:dyDescent="0.3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3">
      <c r="A121" s="2" t="str">
        <f>([3]UKBuilding_List!A121)</f>
        <v>0150</v>
      </c>
      <c r="B121" s="3" t="str">
        <f>([3]UKBuilding_List!C121)</f>
        <v>Kirwan III</v>
      </c>
    </row>
    <row r="122" spans="1:2" x14ac:dyDescent="0.3">
      <c r="A122" s="2" t="str">
        <f>([3]UKBuilding_List!A122)</f>
        <v>0151</v>
      </c>
      <c r="B122" s="3" t="str">
        <f>([3]UKBuilding_List!C122)</f>
        <v>Kirwan II</v>
      </c>
    </row>
    <row r="123" spans="1:2" x14ac:dyDescent="0.3">
      <c r="A123" s="2" t="str">
        <f>([3]UKBuilding_List!A123)</f>
        <v>0152</v>
      </c>
      <c r="B123" s="3" t="str">
        <f>([3]UKBuilding_List!C123)</f>
        <v>Kirwan I</v>
      </c>
    </row>
    <row r="124" spans="1:2" x14ac:dyDescent="0.3">
      <c r="A124" s="2" t="str">
        <f>([3]UKBuilding_List!A124)</f>
        <v>0153</v>
      </c>
      <c r="B124" s="3" t="str">
        <f>([3]UKBuilding_List!C124)</f>
        <v>Blanding I</v>
      </c>
    </row>
    <row r="125" spans="1:2" x14ac:dyDescent="0.3">
      <c r="A125" s="2" t="str">
        <f>([3]UKBuilding_List!A125)</f>
        <v>0154</v>
      </c>
      <c r="B125" s="3" t="str">
        <f>([3]UKBuilding_List!C125)</f>
        <v>Head House</v>
      </c>
    </row>
    <row r="126" spans="1:2" x14ac:dyDescent="0.3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3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3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3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3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3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3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3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3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3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3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3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3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3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3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3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3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3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3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3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3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3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3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3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3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3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3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3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3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3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3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3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3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3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3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3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3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3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3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3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3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3">
      <c r="A168" s="2" t="str">
        <f>([3]UKBuilding_List!A168)</f>
        <v>0205</v>
      </c>
      <c r="B168" s="3" t="str">
        <f>([3]UKBuilding_List!C168)</f>
        <v>Phi Mu</v>
      </c>
    </row>
    <row r="169" spans="1:2" x14ac:dyDescent="0.3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3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3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3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3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3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3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3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3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3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3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3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3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3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3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3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3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3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3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3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3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3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3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3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3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3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3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3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3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3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3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3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3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3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3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3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3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3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3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3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3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3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3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3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3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3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3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3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3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3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3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3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3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3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3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3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3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3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3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3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3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3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3">
      <c r="A231" s="2" t="str">
        <f>([3]UKBuilding_List!A231)</f>
        <v>0286</v>
      </c>
      <c r="B231" s="3" t="str">
        <f>([3]UKBuilding_List!C231)</f>
        <v>ASTeCC</v>
      </c>
    </row>
    <row r="232" spans="1:2" x14ac:dyDescent="0.3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3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3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3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3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3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3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3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3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3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3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3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3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3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3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3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3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3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3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3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3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3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3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3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3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3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3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3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3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3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3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3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3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3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3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3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3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3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3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3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3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3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3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3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3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3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3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3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3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3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3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3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3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3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3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3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3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3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3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3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3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3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3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3">
      <c r="A295" s="2" t="str">
        <f>([3]UKBuilding_List!A295)</f>
        <v>0442</v>
      </c>
      <c r="B295" s="3" t="str">
        <f>([3]UKBuilding_List!C295)</f>
        <v>Ligon House</v>
      </c>
    </row>
    <row r="296" spans="1:2" x14ac:dyDescent="0.3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3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3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3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3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3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3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3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3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3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3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3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3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3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3">
      <c r="A310" s="2" t="str">
        <f>([3]UKBuilding_List!A310)</f>
        <v>0484</v>
      </c>
      <c r="B310" s="3" t="str">
        <f>([3]UKBuilding_List!C310)</f>
        <v>Real Properties Garage</v>
      </c>
    </row>
    <row r="311" spans="1:2" x14ac:dyDescent="0.3">
      <c r="A311" s="2" t="str">
        <f>([3]UKBuilding_List!A311)</f>
        <v>0485</v>
      </c>
      <c r="B311" s="3" t="str">
        <f>([3]UKBuilding_List!C311)</f>
        <v>Boone Tennis Stadium</v>
      </c>
    </row>
    <row r="312" spans="1:2" x14ac:dyDescent="0.3">
      <c r="A312" s="2" t="str">
        <f>([3]UKBuilding_List!A312)</f>
        <v>0487</v>
      </c>
      <c r="B312" s="3" t="str">
        <f>([3]UKBuilding_List!C312)</f>
        <v>518 Oldham Ct</v>
      </c>
    </row>
    <row r="313" spans="1:2" x14ac:dyDescent="0.3">
      <c r="A313" s="2" t="str">
        <f>([3]UKBuilding_List!A313)</f>
        <v>0488</v>
      </c>
      <c r="B313" s="3" t="str">
        <f>([3]UKBuilding_List!C313)</f>
        <v>Woodland Early Learning Center</v>
      </c>
    </row>
    <row r="314" spans="1:2" x14ac:dyDescent="0.3">
      <c r="A314" s="2" t="str">
        <f>([3]UKBuilding_List!A314)</f>
        <v>0489</v>
      </c>
      <c r="B314" s="3" t="str">
        <f>([3]UKBuilding_List!C314)</f>
        <v>1117 South Limestone</v>
      </c>
    </row>
    <row r="315" spans="1:2" x14ac:dyDescent="0.3">
      <c r="A315" s="2" t="str">
        <f>([3]UKBuilding_List!A315)</f>
        <v>0490</v>
      </c>
      <c r="B315" s="3" t="str">
        <f>([3]UKBuilding_List!C315)</f>
        <v>Environmental Quality Management</v>
      </c>
    </row>
    <row r="316" spans="1:2" x14ac:dyDescent="0.3">
      <c r="A316" s="2" t="str">
        <f>([3]UKBuilding_List!A316)</f>
        <v>0494</v>
      </c>
      <c r="B316" s="3" t="str">
        <f>([3]UKBuilding_List!C316)</f>
        <v>Stuckert Career Center</v>
      </c>
    </row>
    <row r="317" spans="1:2" x14ac:dyDescent="0.3">
      <c r="A317" s="2" t="str">
        <f>([3]UKBuilding_List!A317)</f>
        <v>0495</v>
      </c>
      <c r="B317" s="3" t="str">
        <f>([3]UKBuilding_List!C317)</f>
        <v>James F. Hardymon Communications Building</v>
      </c>
    </row>
    <row r="318" spans="1:2" x14ac:dyDescent="0.3">
      <c r="A318" s="2" t="str">
        <f>([3]UKBuilding_List!A318)</f>
        <v>0503</v>
      </c>
      <c r="B318" s="3" t="str">
        <f>([3]UKBuilding_List!C318)</f>
        <v>Ralph G Anderson Building (Mech Eng)</v>
      </c>
    </row>
    <row r="319" spans="1:2" x14ac:dyDescent="0.3">
      <c r="A319" s="2" t="str">
        <f>([3]UKBuilding_List!A319)</f>
        <v>0504</v>
      </c>
      <c r="B319" s="3" t="str">
        <f>([3]UKBuilding_List!C319)</f>
        <v>Sigma Chi Fraternity House</v>
      </c>
    </row>
    <row r="320" spans="1:2" x14ac:dyDescent="0.3">
      <c r="A320" s="2" t="str">
        <f>([3]UKBuilding_List!A320)</f>
        <v>0505</v>
      </c>
      <c r="B320" s="3" t="str">
        <f>([3]UKBuilding_List!C320)</f>
        <v>Alpha Tau Omega Fraternity</v>
      </c>
    </row>
    <row r="321" spans="1:2" x14ac:dyDescent="0.3">
      <c r="A321" s="2" t="str">
        <f>([3]UKBuilding_List!A321)</f>
        <v>0507</v>
      </c>
      <c r="B321" s="3" t="str">
        <f>([3]UKBuilding_List!C321)</f>
        <v>Sigma Alpha Epsilon Fraternity</v>
      </c>
    </row>
    <row r="322" spans="1:2" x14ac:dyDescent="0.3">
      <c r="A322" s="2" t="str">
        <f>([3]UKBuilding_List!A322)</f>
        <v>0509</v>
      </c>
      <c r="B322" s="3" t="str">
        <f>([3]UKBuilding_List!C322)</f>
        <v>Biomedical Biological Sciences Research Building</v>
      </c>
    </row>
    <row r="323" spans="1:2" x14ac:dyDescent="0.3">
      <c r="A323" s="2" t="str">
        <f>([3]UKBuilding_List!A323)</f>
        <v>0514</v>
      </c>
      <c r="B323" s="3" t="str">
        <f>([3]UKBuilding_List!C323)</f>
        <v>Central Utility Plant #4</v>
      </c>
    </row>
    <row r="324" spans="1:2" x14ac:dyDescent="0.3">
      <c r="A324" s="2" t="str">
        <f>([3]UKBuilding_List!A324)</f>
        <v>0517</v>
      </c>
      <c r="B324" s="3" t="str">
        <f>([3]UKBuilding_List!C324)</f>
        <v>College of Medicine Learning Center</v>
      </c>
    </row>
    <row r="325" spans="1:2" x14ac:dyDescent="0.3">
      <c r="A325" s="2" t="str">
        <f>([3]UKBuilding_List!A325)</f>
        <v>0518</v>
      </c>
      <c r="B325" s="3" t="str">
        <f>([3]UKBuilding_List!C325)</f>
        <v>BBSRB Generator Building</v>
      </c>
    </row>
    <row r="326" spans="1:2" x14ac:dyDescent="0.3">
      <c r="A326" s="2" t="str">
        <f>([3]UKBuilding_List!A326)</f>
        <v>0564</v>
      </c>
      <c r="B326" s="3" t="str">
        <f>([3]UKBuilding_List!C326)</f>
        <v>630 South Broadway</v>
      </c>
    </row>
    <row r="327" spans="1:2" x14ac:dyDescent="0.3">
      <c r="A327" s="2" t="str">
        <f>([3]UKBuilding_List!A327)</f>
        <v>0565</v>
      </c>
      <c r="B327" s="3" t="str">
        <f>([3]UKBuilding_List!C327)</f>
        <v>John T. Smith Hall</v>
      </c>
    </row>
    <row r="328" spans="1:2" x14ac:dyDescent="0.3">
      <c r="A328" s="2" t="str">
        <f>([3]UKBuilding_List!A328)</f>
        <v>0566</v>
      </c>
      <c r="B328" s="3" t="str">
        <f>([3]UKBuilding_List!C328)</f>
        <v>Dale E. Baldwin Hall</v>
      </c>
    </row>
    <row r="329" spans="1:2" x14ac:dyDescent="0.3">
      <c r="A329" s="2" t="str">
        <f>([3]UKBuilding_List!A329)</f>
        <v>0567</v>
      </c>
      <c r="B329" s="3" t="str">
        <f>([3]UKBuilding_List!C329)</f>
        <v>Margaret Ingels Hall</v>
      </c>
    </row>
    <row r="330" spans="1:2" x14ac:dyDescent="0.3">
      <c r="A330" s="2" t="str">
        <f>([3]UKBuilding_List!A330)</f>
        <v>0568</v>
      </c>
      <c r="B330" s="3" t="str">
        <f>([3]UKBuilding_List!C330)</f>
        <v>David P. Roselle Hall</v>
      </c>
    </row>
    <row r="331" spans="1:2" x14ac:dyDescent="0.3">
      <c r="A331" s="2" t="str">
        <f>([3]UKBuilding_List!A331)</f>
        <v>0571</v>
      </c>
      <c r="B331" s="3" t="str">
        <f>([3]UKBuilding_List!C331)</f>
        <v>Parking Structure #6</v>
      </c>
    </row>
    <row r="332" spans="1:2" x14ac:dyDescent="0.3">
      <c r="A332" s="2" t="str">
        <f>([3]UKBuilding_List!A332)</f>
        <v>0572</v>
      </c>
      <c r="B332" s="3" t="str">
        <f>([3]UKBuilding_List!C332)</f>
        <v>Parking Structure #7</v>
      </c>
    </row>
    <row r="333" spans="1:2" x14ac:dyDescent="0.3">
      <c r="A333" s="2" t="str">
        <f>([3]UKBuilding_List!A333)</f>
        <v>0582</v>
      </c>
      <c r="B333" s="3" t="str">
        <f>([3]UKBuilding_List!C333)</f>
        <v>University Health Service</v>
      </c>
    </row>
    <row r="334" spans="1:2" x14ac:dyDescent="0.3">
      <c r="A334" s="2" t="str">
        <f>([3]UKBuilding_List!A334)</f>
        <v>0585</v>
      </c>
      <c r="B334" s="3" t="str">
        <f>([3]UKBuilding_List!C334)</f>
        <v>Baseball Training Pavilion</v>
      </c>
    </row>
    <row r="335" spans="1:2" x14ac:dyDescent="0.3">
      <c r="A335" s="2" t="str">
        <f>([3]UKBuilding_List!A335)</f>
        <v>0592</v>
      </c>
      <c r="B335" s="3" t="str">
        <f>([3]UKBuilding_List!C335)</f>
        <v>Storage Shed</v>
      </c>
    </row>
    <row r="336" spans="1:2" x14ac:dyDescent="0.3">
      <c r="A336" s="2" t="str">
        <f>([3]UKBuilding_List!A336)</f>
        <v>0596</v>
      </c>
      <c r="B336" s="3" t="str">
        <f>([3]UKBuilding_List!C336)</f>
        <v>Bio-Pharm (BP)</v>
      </c>
    </row>
    <row r="337" spans="1:2" x14ac:dyDescent="0.3">
      <c r="A337" s="2" t="str">
        <f>([3]UKBuilding_List!A337)</f>
        <v>0600</v>
      </c>
      <c r="B337" s="3" t="str">
        <f>([3]UKBuilding_List!C337)</f>
        <v>413 Pennsylvania Ct</v>
      </c>
    </row>
    <row r="338" spans="1:2" x14ac:dyDescent="0.3">
      <c r="A338" s="2" t="str">
        <f>([3]UKBuilding_List!A338)</f>
        <v>0601</v>
      </c>
      <c r="B338" s="3" t="str">
        <f>([3]UKBuilding_List!C338)</f>
        <v>Parking Structure #8</v>
      </c>
    </row>
    <row r="339" spans="1:2" x14ac:dyDescent="0.3">
      <c r="A339" s="2" t="str">
        <f>([3]UKBuilding_List!A339)</f>
        <v>0602</v>
      </c>
      <c r="B339" s="3" t="str">
        <f>([3]UKBuilding_List!C339)</f>
        <v>Pavilion A</v>
      </c>
    </row>
    <row r="340" spans="1:2" x14ac:dyDescent="0.3">
      <c r="A340" s="2" t="str">
        <f>([3]UKBuilding_List!A340)</f>
        <v>0604</v>
      </c>
      <c r="B340" s="3" t="str">
        <f>([3]UKBuilding_List!C340)</f>
        <v>Joe Craft Center</v>
      </c>
    </row>
    <row r="341" spans="1:2" x14ac:dyDescent="0.3">
      <c r="A341" s="2" t="str">
        <f>([3]UKBuilding_List!A341)</f>
        <v>0607</v>
      </c>
      <c r="B341" s="3" t="str">
        <f>([3]UKBuilding_List!C341)</f>
        <v>788 Press Avenue</v>
      </c>
    </row>
    <row r="342" spans="1:2" x14ac:dyDescent="0.3">
      <c r="A342" s="2" t="str">
        <f>([3]UKBuilding_List!A342)</f>
        <v>0608</v>
      </c>
      <c r="B342" s="3" t="str">
        <f>([3]UKBuilding_List!C342)</f>
        <v>792 Press Avenue</v>
      </c>
    </row>
    <row r="343" spans="1:2" x14ac:dyDescent="0.3">
      <c r="A343" s="2" t="str">
        <f>([3]UKBuilding_List!A343)</f>
        <v>0609</v>
      </c>
      <c r="B343" s="3" t="str">
        <f>([3]UKBuilding_List!C343)</f>
        <v>796 Press Avenue</v>
      </c>
    </row>
    <row r="344" spans="1:2" x14ac:dyDescent="0.3">
      <c r="A344" s="2" t="str">
        <f>([3]UKBuilding_List!A344)</f>
        <v>0610</v>
      </c>
      <c r="B344" s="3" t="str">
        <f>([3]UKBuilding_List!C344)</f>
        <v>800 Press Avenue</v>
      </c>
    </row>
    <row r="345" spans="1:2" x14ac:dyDescent="0.3">
      <c r="A345" s="2" t="str">
        <f>([3]UKBuilding_List!A345)</f>
        <v>0611</v>
      </c>
      <c r="B345" s="3" t="str">
        <f>([3]UKBuilding_List!C345)</f>
        <v>Medical Office Building (Samaritan)</v>
      </c>
    </row>
    <row r="346" spans="1:2" x14ac:dyDescent="0.3">
      <c r="A346" s="2" t="str">
        <f>([3]UKBuilding_List!A346)</f>
        <v>0612</v>
      </c>
      <c r="B346" s="3" t="str">
        <f>([3]UKBuilding_List!C346)</f>
        <v>Samaritan Chiller Building</v>
      </c>
    </row>
    <row r="347" spans="1:2" x14ac:dyDescent="0.3">
      <c r="A347" s="2" t="str">
        <f>([3]UKBuilding_List!A347)</f>
        <v>0613</v>
      </c>
      <c r="B347" s="3" t="str">
        <f>([3]UKBuilding_List!C347)</f>
        <v>Samaritan Parking Structure</v>
      </c>
    </row>
    <row r="348" spans="1:2" x14ac:dyDescent="0.3">
      <c r="A348" s="2" t="str">
        <f>([3]UKBuilding_List!A348)</f>
        <v>0616</v>
      </c>
      <c r="B348" s="3" t="str">
        <f>([3]UKBuilding_List!C348)</f>
        <v>Seaton Center Storage</v>
      </c>
    </row>
    <row r="349" spans="1:2" x14ac:dyDescent="0.3">
      <c r="A349" s="2" t="str">
        <f>([3]UKBuilding_List!A349)</f>
        <v>0617</v>
      </c>
      <c r="B349" s="3" t="str">
        <f>([3]UKBuilding_List!C349)</f>
        <v>118 Conn Terrace</v>
      </c>
    </row>
    <row r="350" spans="1:2" x14ac:dyDescent="0.3">
      <c r="A350" s="2" t="str">
        <f>([3]UKBuilding_List!A350)</f>
        <v>0618</v>
      </c>
      <c r="B350" s="3" t="str">
        <f>([3]UKBuilding_List!C350)</f>
        <v>MacAdam Student Observatory</v>
      </c>
    </row>
    <row r="351" spans="1:2" x14ac:dyDescent="0.3">
      <c r="A351" s="2" t="str">
        <f>([3]UKBuilding_List!A351)</f>
        <v>0624</v>
      </c>
      <c r="B351" s="3" t="str">
        <f>([3]UKBuilding_List!C351)</f>
        <v>120 Conn Terrace</v>
      </c>
    </row>
    <row r="352" spans="1:2" x14ac:dyDescent="0.3">
      <c r="A352" s="2" t="str">
        <f>([3]UKBuilding_List!A352)</f>
        <v>0625</v>
      </c>
      <c r="B352" s="3" t="str">
        <f>([3]UKBuilding_List!C352)</f>
        <v>1105 S. Limestone</v>
      </c>
    </row>
    <row r="353" spans="1:2" x14ac:dyDescent="0.3">
      <c r="A353" s="2" t="str">
        <f>([3]UKBuilding_List!A353)</f>
        <v>0626</v>
      </c>
      <c r="B353" s="3" t="str">
        <f>([3]UKBuilding_List!C353)</f>
        <v>1119 S. Limestone</v>
      </c>
    </row>
    <row r="354" spans="1:2" x14ac:dyDescent="0.3">
      <c r="A354" s="2" t="str">
        <f>([3]UKBuilding_List!A354)</f>
        <v>0630</v>
      </c>
      <c r="B354" s="3" t="str">
        <f>([3]UKBuilding_List!C354)</f>
        <v>Air Medical Crew Quarters</v>
      </c>
    </row>
    <row r="355" spans="1:2" x14ac:dyDescent="0.3">
      <c r="A355" s="2" t="str">
        <f>([3]UKBuilding_List!A355)</f>
        <v>0633</v>
      </c>
      <c r="B355" s="3" t="str">
        <f>([3]UKBuilding_List!C355)</f>
        <v>Davis Marksbury Building</v>
      </c>
    </row>
    <row r="356" spans="1:2" x14ac:dyDescent="0.3">
      <c r="A356" s="2" t="str">
        <f>([3]UKBuilding_List!A356)</f>
        <v>0636</v>
      </c>
      <c r="B356" s="3" t="str">
        <f>([3]UKBuilding_List!C356)</f>
        <v>411 Pennsylvania Court</v>
      </c>
    </row>
    <row r="357" spans="1:2" x14ac:dyDescent="0.3">
      <c r="A357" s="2" t="str">
        <f>([3]UKBuilding_List!A357)</f>
        <v>0641</v>
      </c>
      <c r="B357" s="3" t="str">
        <f>([3]UKBuilding_List!C357)</f>
        <v>409 Pennsylvania Ct</v>
      </c>
    </row>
    <row r="358" spans="1:2" x14ac:dyDescent="0.3">
      <c r="A358" s="2" t="str">
        <f>([3]UKBuilding_List!A358)</f>
        <v>0644</v>
      </c>
      <c r="B358" s="3" t="str">
        <f>([3]UKBuilding_List!C358)</f>
        <v>Wildcat Coal Lodge</v>
      </c>
    </row>
    <row r="359" spans="1:2" x14ac:dyDescent="0.3">
      <c r="A359" s="2" t="str">
        <f>([3]UKBuilding_List!A359)</f>
        <v>0645</v>
      </c>
      <c r="B359" s="3" t="str">
        <f>([3]UKBuilding_List!C359)</f>
        <v>179 Leader Ave</v>
      </c>
    </row>
    <row r="360" spans="1:2" x14ac:dyDescent="0.3">
      <c r="A360" s="2" t="str">
        <f>([3]UKBuilding_List!A360)</f>
        <v>0646</v>
      </c>
      <c r="B360" s="3" t="str">
        <f>([3]UKBuilding_List!C360)</f>
        <v>404 Pennsylvania Ct</v>
      </c>
    </row>
    <row r="361" spans="1:2" x14ac:dyDescent="0.3">
      <c r="A361" s="2" t="str">
        <f>([3]UKBuilding_List!A361)</f>
        <v>0647</v>
      </c>
      <c r="B361" s="3" t="str">
        <f>([3]UKBuilding_List!C361)</f>
        <v>213 Transcript Ave</v>
      </c>
    </row>
    <row r="362" spans="1:2" x14ac:dyDescent="0.3">
      <c r="A362" s="2" t="str">
        <f>([3]UKBuilding_List!A362)</f>
        <v>0648</v>
      </c>
      <c r="B362" s="3" t="str">
        <f>([3]UKBuilding_List!C362)</f>
        <v>221 Transcript Ave</v>
      </c>
    </row>
    <row r="363" spans="1:2" x14ac:dyDescent="0.3">
      <c r="A363" s="2" t="str">
        <f>([3]UKBuilding_List!A363)</f>
        <v>0649</v>
      </c>
      <c r="B363" s="3" t="str">
        <f>([3]UKBuilding_List!C363)</f>
        <v>217 Transcript Ave</v>
      </c>
    </row>
    <row r="364" spans="1:2" x14ac:dyDescent="0.3">
      <c r="A364" s="2" t="str">
        <f>([3]UKBuilding_List!A364)</f>
        <v>0651</v>
      </c>
      <c r="B364" s="3" t="str">
        <f>([3]UKBuilding_List!C364)</f>
        <v>Mandrell Hall</v>
      </c>
    </row>
    <row r="365" spans="1:2" x14ac:dyDescent="0.3">
      <c r="A365" s="2" t="str">
        <f>([3]UKBuilding_List!A365)</f>
        <v>0652</v>
      </c>
      <c r="B365" s="3" t="str">
        <f>([3]UKBuilding_List!C365)</f>
        <v>Bosworth Hall</v>
      </c>
    </row>
    <row r="366" spans="1:2" x14ac:dyDescent="0.3">
      <c r="A366" s="2" t="str">
        <f>([3]UKBuilding_List!A366)</f>
        <v>0653</v>
      </c>
      <c r="B366" s="3" t="str">
        <f>([3]UKBuilding_List!C366)</f>
        <v>Sanders Hall</v>
      </c>
    </row>
    <row r="367" spans="1:2" x14ac:dyDescent="0.3">
      <c r="A367" s="2" t="str">
        <f>([3]UKBuilding_List!A367)</f>
        <v>0654</v>
      </c>
      <c r="B367" s="3" t="str">
        <f>([3]UKBuilding_List!C367)</f>
        <v>Building 100</v>
      </c>
    </row>
    <row r="368" spans="1:2" x14ac:dyDescent="0.3">
      <c r="A368" s="2" t="str">
        <f>([3]UKBuilding_List!A368)</f>
        <v>0655</v>
      </c>
      <c r="B368" s="3" t="str">
        <f>([3]UKBuilding_List!C368)</f>
        <v>Building 200</v>
      </c>
    </row>
    <row r="369" spans="1:2" x14ac:dyDescent="0.3">
      <c r="A369" s="2" t="str">
        <f>([3]UKBuilding_List!A369)</f>
        <v>0656</v>
      </c>
      <c r="B369" s="3" t="str">
        <f>([3]UKBuilding_List!C369)</f>
        <v>Building 300</v>
      </c>
    </row>
    <row r="370" spans="1:2" x14ac:dyDescent="0.3">
      <c r="A370" s="2" t="str">
        <f>([3]UKBuilding_List!A370)</f>
        <v>0657</v>
      </c>
      <c r="B370" s="3" t="str">
        <f>([3]UKBuilding_List!C370)</f>
        <v>Building 400</v>
      </c>
    </row>
    <row r="371" spans="1:2" x14ac:dyDescent="0.3">
      <c r="A371" s="2" t="str">
        <f>([3]UKBuilding_List!A371)</f>
        <v>0658</v>
      </c>
      <c r="B371" s="3" t="str">
        <f>([3]UKBuilding_List!C371)</f>
        <v>Maintenance Bldg.</v>
      </c>
    </row>
    <row r="372" spans="1:2" x14ac:dyDescent="0.3">
      <c r="A372" s="2" t="str">
        <f>([3]UKBuilding_List!A372)</f>
        <v>0659</v>
      </c>
      <c r="B372" s="3" t="str">
        <f>([3]UKBuilding_List!C372)</f>
        <v>Gas Building</v>
      </c>
    </row>
    <row r="373" spans="1:2" x14ac:dyDescent="0.3">
      <c r="A373" s="2" t="str">
        <f>([3]UKBuilding_List!A373)</f>
        <v>0660</v>
      </c>
      <c r="B373" s="3" t="str">
        <f>([3]UKBuilding_List!C373)</f>
        <v>Maxwelton Ct. Apts #1</v>
      </c>
    </row>
    <row r="374" spans="1:2" x14ac:dyDescent="0.3">
      <c r="A374" s="2" t="str">
        <f>([3]UKBuilding_List!A374)</f>
        <v>0661</v>
      </c>
      <c r="B374" s="3" t="str">
        <f>([3]UKBuilding_List!C374)</f>
        <v>Maxwelton Ct. Apts #2</v>
      </c>
    </row>
    <row r="375" spans="1:2" x14ac:dyDescent="0.3">
      <c r="A375" s="2" t="str">
        <f>([3]UKBuilding_List!A375)</f>
        <v>0662</v>
      </c>
      <c r="B375" s="3" t="str">
        <f>([3]UKBuilding_List!C375)</f>
        <v>Maxwelton Ct. Apts #3</v>
      </c>
    </row>
    <row r="376" spans="1:2" x14ac:dyDescent="0.3">
      <c r="A376" s="2" t="str">
        <f>([3]UKBuilding_List!A376)</f>
        <v>0663</v>
      </c>
      <c r="B376" s="3" t="str">
        <f>([3]UKBuilding_List!C376)</f>
        <v>Maxwelton Ct. Apts #4</v>
      </c>
    </row>
    <row r="377" spans="1:2" x14ac:dyDescent="0.3">
      <c r="A377" s="2" t="str">
        <f>([3]UKBuilding_List!A377)</f>
        <v>0664</v>
      </c>
      <c r="B377" s="3" t="str">
        <f>([3]UKBuilding_List!C377)</f>
        <v>Maxwelton Ct. Apts #5</v>
      </c>
    </row>
    <row r="378" spans="1:2" x14ac:dyDescent="0.3">
      <c r="A378" s="2" t="str">
        <f>([3]UKBuilding_List!A378)</f>
        <v>0665</v>
      </c>
      <c r="B378" s="3" t="str">
        <f>([3]UKBuilding_List!C378)</f>
        <v>Maxwelton Ct. Apts #6</v>
      </c>
    </row>
    <row r="379" spans="1:2" x14ac:dyDescent="0.3">
      <c r="A379" s="2" t="str">
        <f>([3]UKBuilding_List!A379)</f>
        <v>0666</v>
      </c>
      <c r="B379" s="3" t="str">
        <f>([3]UKBuilding_List!C379)</f>
        <v>Maxwelton Ct. Apts #7</v>
      </c>
    </row>
    <row r="380" spans="1:2" x14ac:dyDescent="0.3">
      <c r="A380" s="2" t="str">
        <f>([3]UKBuilding_List!A380)</f>
        <v>0667</v>
      </c>
      <c r="B380" s="3" t="str">
        <f>([3]UKBuilding_List!C380)</f>
        <v>Maxwelton Ct. Apts #8</v>
      </c>
    </row>
    <row r="381" spans="1:2" x14ac:dyDescent="0.3">
      <c r="A381" s="2" t="str">
        <f>([3]UKBuilding_List!A381)</f>
        <v>0668</v>
      </c>
      <c r="B381" s="3" t="str">
        <f>([3]UKBuilding_List!C381)</f>
        <v>Maxwelton Ct. Apts #9</v>
      </c>
    </row>
    <row r="382" spans="1:2" x14ac:dyDescent="0.3">
      <c r="A382" s="2" t="str">
        <f>([3]UKBuilding_List!A382)</f>
        <v>0669</v>
      </c>
      <c r="B382" s="3" t="str">
        <f>([3]UKBuilding_List!C382)</f>
        <v>Maxwelton Ct. Apts #10</v>
      </c>
    </row>
    <row r="383" spans="1:2" x14ac:dyDescent="0.3">
      <c r="A383" s="2" t="str">
        <f>([3]UKBuilding_List!A383)</f>
        <v>0670</v>
      </c>
      <c r="B383" s="3" t="str">
        <f>([3]UKBuilding_List!C383)</f>
        <v>Maxwelton Ct. Apts #11</v>
      </c>
    </row>
    <row r="384" spans="1:2" x14ac:dyDescent="0.3">
      <c r="A384" s="2" t="str">
        <f>([3]UKBuilding_List!A384)</f>
        <v>0671</v>
      </c>
      <c r="B384" s="3" t="str">
        <f>([3]UKBuilding_List!C384)</f>
        <v>Maxwelton Ct. Apts #12</v>
      </c>
    </row>
    <row r="385" spans="1:2" x14ac:dyDescent="0.3">
      <c r="A385" s="2" t="str">
        <f>([3]UKBuilding_List!A385)</f>
        <v>0672</v>
      </c>
      <c r="B385" s="3" t="str">
        <f>([3]UKBuilding_List!C385)</f>
        <v>Maxwelton Ct. Apts #13</v>
      </c>
    </row>
    <row r="386" spans="1:2" x14ac:dyDescent="0.3">
      <c r="A386" s="2" t="str">
        <f>([3]UKBuilding_List!A386)</f>
        <v>0673</v>
      </c>
      <c r="B386" s="3" t="str">
        <f>([3]UKBuilding_List!C386)</f>
        <v>Maxwelton Ct. Apts #14</v>
      </c>
    </row>
    <row r="387" spans="1:2" x14ac:dyDescent="0.3">
      <c r="A387" s="2" t="str">
        <f>([3]UKBuilding_List!A387)</f>
        <v>0674</v>
      </c>
      <c r="B387" s="3" t="str">
        <f>([3]UKBuilding_List!C387)</f>
        <v>Maxwelton Ct. Apts #15</v>
      </c>
    </row>
    <row r="388" spans="1:2" x14ac:dyDescent="0.3">
      <c r="A388" s="2" t="str">
        <f>([3]UKBuilding_List!A388)</f>
        <v>0675</v>
      </c>
      <c r="B388" s="3" t="str">
        <f>([3]UKBuilding_List!C388)</f>
        <v>Maxwelton Ct. Apts #16</v>
      </c>
    </row>
    <row r="389" spans="1:2" x14ac:dyDescent="0.3">
      <c r="A389" s="2" t="str">
        <f>([3]UKBuilding_List!A389)</f>
        <v>0676</v>
      </c>
      <c r="B389" s="3" t="str">
        <f>([3]UKBuilding_List!C389)</f>
        <v>New Student Center</v>
      </c>
    </row>
    <row r="390" spans="1:2" x14ac:dyDescent="0.3">
      <c r="A390" s="2" t="str">
        <f>([3]UKBuilding_List!A390)</f>
        <v>0677</v>
      </c>
      <c r="B390" s="3" t="str">
        <f>([3]UKBuilding_List!C390)</f>
        <v>University Flats</v>
      </c>
    </row>
    <row r="391" spans="1:2" x14ac:dyDescent="0.3">
      <c r="A391" s="2" t="str">
        <f>([3]UKBuilding_List!A391)</f>
        <v>0678</v>
      </c>
      <c r="B391" s="3" t="str">
        <f>([3]UKBuilding_List!C391)</f>
        <v>Haggin Hall II</v>
      </c>
    </row>
    <row r="392" spans="1:2" x14ac:dyDescent="0.3">
      <c r="A392" s="2">
        <f>([3]UKBuilding_List!A392)</f>
        <v>1200</v>
      </c>
      <c r="B392" s="3" t="str">
        <f>([3]UKBuilding_List!C392)</f>
        <v>Electric Substation #1</v>
      </c>
    </row>
    <row r="393" spans="1:2" x14ac:dyDescent="0.3">
      <c r="A393" s="2">
        <f>([3]UKBuilding_List!A393)</f>
        <v>1201</v>
      </c>
      <c r="B393" s="3" t="str">
        <f>([3]UKBuilding_List!C393)</f>
        <v>Electric Substation #3</v>
      </c>
    </row>
    <row r="394" spans="1:2" x14ac:dyDescent="0.3">
      <c r="A394" s="2" t="str">
        <f>([3]UKBuilding_List!A394)</f>
        <v>8633</v>
      </c>
      <c r="B394" s="3" t="str">
        <f>([3]UKBuilding_List!C394)</f>
        <v>UK HealthCare Good Samaritan Hospital</v>
      </c>
    </row>
    <row r="395" spans="1:2" x14ac:dyDescent="0.3">
      <c r="A395" s="2" t="str">
        <f>([3]UKBuilding_List!A395)</f>
        <v>9127</v>
      </c>
      <c r="B395" s="3" t="str">
        <f>([3]UKBuilding_List!C395)</f>
        <v>1101 S. Limestone</v>
      </c>
    </row>
    <row r="396" spans="1:2" x14ac:dyDescent="0.3">
      <c r="A396" s="2">
        <f>([3]UKBuilding_List!A396)</f>
        <v>9813</v>
      </c>
      <c r="B396" s="3" t="str">
        <f>([3]UKBuilding_List!C396)</f>
        <v>Child Development Center of the Bluegrass, Inc.</v>
      </c>
    </row>
    <row r="397" spans="1:2" x14ac:dyDescent="0.3">
      <c r="A397" s="2" t="str">
        <f>([3]UKBuilding_List!A397)</f>
        <v>9816</v>
      </c>
      <c r="B397" s="3" t="str">
        <f>([3]UKBuilding_List!C397)</f>
        <v>Royal Lexington</v>
      </c>
    </row>
    <row r="398" spans="1:2" x14ac:dyDescent="0.3">
      <c r="A398" s="2" t="str">
        <f>([3]UKBuilding_List!A398)</f>
        <v>9853</v>
      </c>
      <c r="B398" s="3" t="str">
        <f>([3]UKBuilding_List!C398)</f>
        <v>Shriners Hospitals for Children Medical Center - Lexington</v>
      </c>
    </row>
    <row r="399" spans="1:2" x14ac:dyDescent="0.3">
      <c r="A399" s="2" t="str">
        <f>([3]UKBuilding_List!A399)</f>
        <v>9854</v>
      </c>
      <c r="B399" s="3" t="str">
        <f>([3]UKBuilding_List!C399)</f>
        <v>Anthropology Research Building</v>
      </c>
    </row>
    <row r="400" spans="1:2" x14ac:dyDescent="0.3">
      <c r="A400" s="2" t="str">
        <f>([3]UKBuilding_List!A400)</f>
        <v>9925</v>
      </c>
      <c r="B400" s="3" t="str">
        <f>([3]UKBuilding_List!C400)</f>
        <v>Alpha Phi Sorority</v>
      </c>
    </row>
    <row r="401" spans="1:2" x14ac:dyDescent="0.3">
      <c r="A401" s="2" t="str">
        <f>([3]UKBuilding_List!A401)</f>
        <v>9983</v>
      </c>
      <c r="B401" s="3" t="str">
        <f>([3]UKBuilding_List!C401)</f>
        <v>College of Medicine Building</v>
      </c>
    </row>
    <row r="402" spans="1:2" x14ac:dyDescent="0.3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3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3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3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3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3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3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3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3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3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>
        <f>([3]UKBuilding_List!A431)</f>
        <v>0</v>
      </c>
      <c r="B431" s="3">
        <f>([3]UKBuilding_List!C431)</f>
        <v>0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2015-08-03T19:47:16Z</dcterms:modified>
</cp:coreProperties>
</file>