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G22" i="1" l="1"/>
  <c r="M7" i="1" l="1"/>
  <c r="J7" i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20" i="1"/>
  <c r="M12" i="1"/>
  <c r="M8" i="1"/>
  <c r="M9" i="1"/>
  <c r="M10" i="1"/>
  <c r="M11" i="1"/>
  <c r="M13" i="1"/>
  <c r="M16" i="1"/>
  <c r="M17" i="1"/>
  <c r="M18" i="1"/>
  <c r="J6" i="1"/>
  <c r="J20" i="1"/>
  <c r="J12" i="1"/>
  <c r="J8" i="1"/>
  <c r="J9" i="1"/>
  <c r="J10" i="1"/>
  <c r="J11" i="1"/>
  <c r="J13" i="1"/>
  <c r="J16" i="1"/>
  <c r="J17" i="1"/>
  <c r="J18" i="1"/>
  <c r="H22" i="1" l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<sst xmlns="http://schemas.openxmlformats.org/spreadsheetml/2006/main" count="250" uniqueCount="148">
  <si>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</si>
  <si>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</si>
  <si>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</si>
  <si>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</si>
  <si>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</si>
  <si>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</si>
  <si>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</si>
  <si>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</si>
  <si>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</si>
  <si>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</si>
  <si>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</si>
  <si>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</si>
  <si>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</si>
  <si>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</si>
  <si>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</si>
  <si>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</si>
  <si>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</si>
  <si>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</si>
  <si>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</si>
  <si>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</si>
  <si>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</si>
  <si>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</si>
  <si>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</si>
  <si>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</si>
  <si>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</si>
  <si>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</si>
  <si>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</si>
  <si>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</si>
  <si>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</si>
  <si>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</si>
  <si>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</si>
  <si>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</si>
  <si>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</si>
  <si>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</si>
  <si>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</si>
  <si>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</si>
  <si>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</si>
  <si>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</si>
  <si>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</si>
  <si>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</si>
  <si>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</si>
  <si>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</si>
  <si>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</si>
  <si>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</si>
  <si>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</si>
  <si>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</si>
  <si>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</si>
  <si>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</si>
  <si>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</si>
  <si>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</si>
  <si>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</si>
  <si>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</si>
  <si>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</si>
  <si>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</si>
  <si>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</si>
  <si>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</si>
  <si>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</si>
  <si>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</si>
  <si>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</si>
  <si>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</si>
  <si>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</si>
  <si>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</si>
  <si>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</si>
  <si>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</si>
  <si>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</si>
  <si>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</si>
  <si>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</si>
  <si>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</si>
  <si>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</si>
  <si>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</si>
  <si>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</si>
  <si>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</si>
  <si>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</si>
  <si>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</si>
  <si>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0039</t>
  </si>
  <si>
    <t>EL0400B</t>
  </si>
  <si>
    <t>04</t>
  </si>
  <si>
    <t>1M</t>
  </si>
  <si>
    <t>EL0100A1</t>
  </si>
  <si>
    <t>EL0400A1</t>
  </si>
  <si>
    <t>4M</t>
  </si>
  <si>
    <t>PC0417</t>
  </si>
  <si>
    <t>ST0400H1</t>
  </si>
  <si>
    <t>PC0414</t>
  </si>
  <si>
    <t>PC0415</t>
  </si>
  <si>
    <t>PC0416</t>
  </si>
  <si>
    <t>G0400</t>
  </si>
  <si>
    <t>Changed Floor Level</t>
  </si>
  <si>
    <t>C0100</t>
  </si>
  <si>
    <t>PC0117</t>
  </si>
  <si>
    <t>PC0118</t>
  </si>
  <si>
    <t>PC0119</t>
  </si>
  <si>
    <t>PC0120</t>
  </si>
  <si>
    <t>ST0100H1</t>
  </si>
  <si>
    <t>Changed Floor Level from 01 to 1M</t>
  </si>
  <si>
    <t>Changed Floor Level from 04 to 4M</t>
  </si>
  <si>
    <t>changed floor level to better reflect that this stack is above F stack. Did not change Room ID since that would require new signage and possibly changes to library cataloguing.</t>
  </si>
  <si>
    <t>changed floor level to better reflect that this stack is above B stack. Did not change Room ID since that would require new signage and possibly changes to library cataloguing.</t>
  </si>
  <si>
    <t>changed floor level to better reflect that this stack is above F stack.</t>
  </si>
  <si>
    <t>changed floor level to better reflect that this stack is above B stack.</t>
  </si>
  <si>
    <t>adjusted sqft</t>
  </si>
  <si>
    <t>changed floor level to better reflect that this stack is above B stack</t>
  </si>
  <si>
    <t>LX-0039-04-EL0400C1</t>
  </si>
  <si>
    <t>KING LIBRARY - 4th Flr Stack Elev C1</t>
  </si>
  <si>
    <t>LX-0039-4M-EL0400A1</t>
  </si>
  <si>
    <t>KING LIBRARY - 4th Mezz Stack Elev A1</t>
  </si>
  <si>
    <t>LX-0039-04-G400</t>
  </si>
  <si>
    <t>KING LIBRARY - Stack G400</t>
  </si>
  <si>
    <t>LX-0039-4M-G400</t>
  </si>
  <si>
    <t>LX-0039-01-EL0100C1</t>
  </si>
  <si>
    <t>KING LIBRARY - 1st Flr Stack Elev C1</t>
  </si>
  <si>
    <t>LX-0039-1M-EL0100C1</t>
  </si>
  <si>
    <t>KING LIBRARY - 1st Mezz Stack Elev C1</t>
  </si>
  <si>
    <t>LX-0039-01-C100</t>
  </si>
  <si>
    <t>KING LIBRARY - Stack C100</t>
  </si>
  <si>
    <t>LX-0039-1M-C100</t>
  </si>
  <si>
    <t>LX-0039-01-PC0117</t>
  </si>
  <si>
    <t>KING LIBRARY - 1st Flr Pipe Chase 117</t>
  </si>
  <si>
    <t>LX-0039-01-PC0118</t>
  </si>
  <si>
    <t>KING LIBRARY - 1st Flr Pipe Chase 118</t>
  </si>
  <si>
    <t>LX-0039-01-PC0119</t>
  </si>
  <si>
    <t>KING LIBRARY - 1st Flr Pipe Chase 119</t>
  </si>
  <si>
    <t>LX-0039-01-PC0120</t>
  </si>
  <si>
    <t>KING LIBRARY - 1st Flr Pipe Chase 120</t>
  </si>
  <si>
    <t>LX-0039-1M-PC0117</t>
  </si>
  <si>
    <t>KING LIBRARY - 1st Mezz Pipe Chase 117</t>
  </si>
  <si>
    <t>LX-0039-1M-PC0118</t>
  </si>
  <si>
    <t>KING LIBRARY - 1st Mezz Pipe Chase 118</t>
  </si>
  <si>
    <t>LX-0039-1M-PC0119</t>
  </si>
  <si>
    <t>KING LIBRARY - 1st Mezz Pipe Chase 119</t>
  </si>
  <si>
    <t>LX-0039-1M-PC0120</t>
  </si>
  <si>
    <t>KING LIBRARY - 1st Mezz Pipe Chase 120</t>
  </si>
  <si>
    <t>LX-0039-04-PC0414</t>
  </si>
  <si>
    <t>KING LIBRARY - 4th Flr Pipe Chase 414</t>
  </si>
  <si>
    <t>LX-0039-04-PC0415</t>
  </si>
  <si>
    <t>KING LIBRARY - 4th Flr Pipe Chase 415</t>
  </si>
  <si>
    <t>LX-0039-04-PC0416</t>
  </si>
  <si>
    <t>KING LIBRARY - 4th Flr Pipe Chase 416</t>
  </si>
  <si>
    <t>LX-0039-04-PC0417</t>
  </si>
  <si>
    <t>KING LIBRARY - 4th Flr Pipe Chase 417</t>
  </si>
  <si>
    <t>LX-0039-4M-PC0414</t>
  </si>
  <si>
    <t>KING LIBRARY - 4th Mezz Pipe Chase 414</t>
  </si>
  <si>
    <t>LX-0039-4M-PC0415</t>
  </si>
  <si>
    <t>KING LIBRARY - 4th Mezz Pipe Chase 415</t>
  </si>
  <si>
    <t>LX-0039-4M-PC0416</t>
  </si>
  <si>
    <t>KING LIBRARY - 4th Mezz Pipe Chase 416</t>
  </si>
  <si>
    <t>LX-0039-4M-PC0417</t>
  </si>
  <si>
    <t>KING LIBRARY - 4th Mezz Pipe Chase 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</si>
</sst>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 t="str">
            <v>0677</v>
          </cell>
          <cell r="C390" t="str">
            <v>University Flats</v>
          </cell>
        </row>
        <row r="391">
          <cell r="A391" t="str">
            <v>0678</v>
          </cell>
          <cell r="C391" t="str">
            <v>Haggin Hall II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9816</v>
          </cell>
          <cell r="C397" t="str">
            <v>Royal Lexington</v>
          </cell>
        </row>
        <row r="398">
          <cell r="A398" t="str">
            <v>9853</v>
          </cell>
          <cell r="C398" t="str">
            <v>Shriners Hospitals for Children Medical Center - Lexington</v>
          </cell>
        </row>
        <row r="399">
          <cell r="A399" t="str">
            <v>9854</v>
          </cell>
          <cell r="C399" t="str">
            <v>Anthropology Research Building</v>
          </cell>
        </row>
        <row r="400">
          <cell r="A400" t="str">
            <v>9925</v>
          </cell>
          <cell r="C400" t="str">
            <v>Alpha Phi Sorority</v>
          </cell>
        </row>
        <row r="401">
          <cell r="A401" t="str">
            <v>9983</v>
          </cell>
          <cell r="C401" t="str">
            <v>College of Medicine Building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>
            <v>0</v>
          </cell>
          <cell r="C431">
            <v>0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F7" sqref="F7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42216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Margaret I. King Library</v>
      </c>
      <c r="C2" s="71"/>
      <c r="F2" s="24" t="s">
        <v>12</v>
      </c>
      <c r="G2" s="61" t="s">
        <v>73</v>
      </c>
      <c r="J2" s="15">
        <f>G22-J22</f>
        <v>15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75</v>
      </c>
      <c r="B6" s="28" t="s">
        <v>76</v>
      </c>
      <c r="C6" s="11" t="s">
        <v>100</v>
      </c>
      <c r="D6" s="17" t="s">
        <v>5</v>
      </c>
      <c r="E6" s="37">
        <v>56</v>
      </c>
      <c r="F6" s="37">
        <v>57</v>
      </c>
      <c r="G6" s="34" t="s">
        <v>3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ht="43.2" x14ac:dyDescent="0.3">
      <c r="A7" s="38" t="s">
        <v>79</v>
      </c>
      <c r="B7" s="28" t="s">
        <v>80</v>
      </c>
      <c r="C7" s="11" t="s">
        <v>87</v>
      </c>
      <c r="D7" s="17" t="s">
        <v>6</v>
      </c>
      <c r="E7" s="34"/>
      <c r="F7" s="34"/>
      <c r="G7" s="34" t="s">
        <v>3</v>
      </c>
      <c r="I7" s="11" t="s">
        <v>98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43.2" x14ac:dyDescent="0.3">
      <c r="A8" s="38" t="s">
        <v>82</v>
      </c>
      <c r="B8" s="28" t="s">
        <v>80</v>
      </c>
      <c r="C8" s="11" t="s">
        <v>87</v>
      </c>
      <c r="D8" s="17" t="s">
        <v>6</v>
      </c>
      <c r="E8" s="34"/>
      <c r="F8" s="34"/>
      <c r="G8" s="34" t="s">
        <v>3</v>
      </c>
      <c r="I8" s="11" t="s">
        <v>98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43.2" x14ac:dyDescent="0.3">
      <c r="A9" s="38" t="s">
        <v>83</v>
      </c>
      <c r="B9" s="28" t="s">
        <v>80</v>
      </c>
      <c r="C9" s="11" t="s">
        <v>87</v>
      </c>
      <c r="D9" s="17" t="s">
        <v>6</v>
      </c>
      <c r="E9" s="34"/>
      <c r="F9" s="34"/>
      <c r="G9" s="34" t="s">
        <v>3</v>
      </c>
      <c r="I9" s="11" t="s">
        <v>98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43.2" x14ac:dyDescent="0.3">
      <c r="A10" s="36" t="s">
        <v>84</v>
      </c>
      <c r="B10" s="28" t="s">
        <v>80</v>
      </c>
      <c r="C10" s="11" t="s">
        <v>87</v>
      </c>
      <c r="D10" s="17" t="s">
        <v>6</v>
      </c>
      <c r="E10" s="34"/>
      <c r="F10" s="34"/>
      <c r="G10" s="34" t="s">
        <v>3</v>
      </c>
      <c r="I10" s="11" t="s">
        <v>98</v>
      </c>
      <c r="J10" s="10">
        <f>IF(G10="No Change","N/A",IF(G10="New Tag Required",Lookup!F:F,IF(G10="Remove Old Tag",Lookup!F:F,IF(G10="N/A","N/A",""))))</f>
        <v>0</v>
      </c>
      <c r="K10" s="40"/>
      <c r="M10" s="10" t="str">
        <f>IF(H10="No Change","N/A",IF(H10="New Tag Required",Lookup!F:F,IF(H10="Remove Old Sign",Lookup!F:F,IF(H10="N/A","N/A",""))))</f>
        <v/>
      </c>
      <c r="N10" s="40"/>
    </row>
    <row r="11" spans="1:16" ht="43.2" x14ac:dyDescent="0.3">
      <c r="A11" s="36" t="s">
        <v>85</v>
      </c>
      <c r="B11" s="28" t="s">
        <v>80</v>
      </c>
      <c r="C11" s="11" t="s">
        <v>87</v>
      </c>
      <c r="D11" s="17" t="s">
        <v>6</v>
      </c>
      <c r="E11" s="34"/>
      <c r="F11" s="34"/>
      <c r="G11" s="34" t="s">
        <v>3</v>
      </c>
      <c r="I11" s="11" t="s">
        <v>98</v>
      </c>
      <c r="J11" s="10">
        <f>IF(G11="No Change","N/A",IF(G11="New Tag Required",Lookup!F:F,IF(G11="Remove Old Tag",Lookup!F:F,IF(G11="N/A","N/A",""))))</f>
        <v>0</v>
      </c>
      <c r="K11" s="40"/>
      <c r="M11" s="10" t="str">
        <f>IF(H11="No Change","N/A",IF(H11="New Tag Required",Lookup!F:F,IF(H11="Remove Old Sign",Lookup!F:F,IF(H11="N/A","N/A",""))))</f>
        <v/>
      </c>
      <c r="N11" s="40"/>
    </row>
    <row r="12" spans="1:16" ht="43.2" x14ac:dyDescent="0.3">
      <c r="A12" s="38" t="s">
        <v>81</v>
      </c>
      <c r="B12" s="28" t="s">
        <v>80</v>
      </c>
      <c r="C12" s="11" t="s">
        <v>87</v>
      </c>
      <c r="D12" s="17" t="s">
        <v>6</v>
      </c>
      <c r="E12" s="34"/>
      <c r="F12" s="34"/>
      <c r="G12" s="34" t="s">
        <v>3</v>
      </c>
      <c r="I12" s="11" t="s">
        <v>98</v>
      </c>
      <c r="J12" s="10">
        <f>IF(G12="No Change","N/A",IF(G12="New Tag Required",Lookup!F:F,IF(G12="Remove Old Tag",Lookup!F:F,IF(G12="N/A","N/A",""))))</f>
        <v>0</v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86.4" x14ac:dyDescent="0.3">
      <c r="A13" s="36" t="s">
        <v>86</v>
      </c>
      <c r="B13" s="28" t="s">
        <v>80</v>
      </c>
      <c r="C13" s="11" t="s">
        <v>95</v>
      </c>
      <c r="D13" s="17" t="s">
        <v>6</v>
      </c>
      <c r="E13" s="34"/>
      <c r="F13" s="34"/>
      <c r="G13" s="34" t="s">
        <v>3</v>
      </c>
      <c r="I13" s="11" t="s">
        <v>96</v>
      </c>
      <c r="J13" s="10">
        <f>IF(G13="No Change","N/A",IF(G13="New Tag Required",Lookup!F:F,IF(G13="Remove Old Tag",Lookup!F:F,IF(G13="N/A","N/A",""))))</f>
        <v>0</v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86.4" x14ac:dyDescent="0.3">
      <c r="A14" s="36" t="s">
        <v>88</v>
      </c>
      <c r="B14" s="28" t="s">
        <v>77</v>
      </c>
      <c r="C14" s="11" t="s">
        <v>94</v>
      </c>
      <c r="D14" s="17" t="s">
        <v>6</v>
      </c>
      <c r="E14" s="34"/>
      <c r="F14" s="34"/>
      <c r="G14" s="34" t="s">
        <v>3</v>
      </c>
      <c r="I14" s="11" t="s">
        <v>97</v>
      </c>
      <c r="J14" s="10"/>
      <c r="K14" s="40"/>
      <c r="M14" s="10"/>
      <c r="N14" s="40"/>
    </row>
    <row r="15" spans="1:16" ht="43.2" x14ac:dyDescent="0.3">
      <c r="A15" s="36" t="s">
        <v>89</v>
      </c>
      <c r="B15" s="28" t="s">
        <v>77</v>
      </c>
      <c r="C15" s="11" t="s">
        <v>87</v>
      </c>
      <c r="D15" s="17" t="s">
        <v>6</v>
      </c>
      <c r="E15" s="34"/>
      <c r="F15" s="34"/>
      <c r="G15" s="34" t="s">
        <v>3</v>
      </c>
      <c r="I15" s="11" t="s">
        <v>99</v>
      </c>
      <c r="J15" s="10"/>
      <c r="K15" s="40"/>
      <c r="M15" s="10"/>
      <c r="N15" s="40"/>
    </row>
    <row r="16" spans="1:16" ht="43.2" x14ac:dyDescent="0.3">
      <c r="A16" s="36" t="s">
        <v>90</v>
      </c>
      <c r="B16" s="28" t="s">
        <v>77</v>
      </c>
      <c r="C16" s="11" t="s">
        <v>87</v>
      </c>
      <c r="D16" s="17" t="s">
        <v>6</v>
      </c>
      <c r="E16" s="34"/>
      <c r="F16" s="34"/>
      <c r="G16" s="34" t="s">
        <v>3</v>
      </c>
      <c r="I16" s="11" t="s">
        <v>99</v>
      </c>
      <c r="J16" s="10">
        <f>IF(G16="No Change","N/A",IF(G16="New Tag Required",Lookup!F:F,IF(G16="Remove Old Tag",Lookup!F:F,IF(G16="N/A","N/A",""))))</f>
        <v>0</v>
      </c>
      <c r="K16" s="40"/>
      <c r="M16" s="10" t="str">
        <f>IF(H16="No Change","N/A",IF(H16="New Tag Required",Lookup!F:F,IF(H16="Remove Old Sign",Lookup!F:F,IF(H16="N/A","N/A",""))))</f>
        <v/>
      </c>
      <c r="N16" s="40"/>
    </row>
    <row r="17" spans="1:15" ht="43.2" x14ac:dyDescent="0.3">
      <c r="A17" s="36" t="s">
        <v>91</v>
      </c>
      <c r="B17" s="28" t="s">
        <v>77</v>
      </c>
      <c r="C17" s="11" t="s">
        <v>87</v>
      </c>
      <c r="D17" s="17" t="s">
        <v>6</v>
      </c>
      <c r="E17" s="34"/>
      <c r="F17" s="34"/>
      <c r="G17" s="34" t="s">
        <v>3</v>
      </c>
      <c r="I17" s="11" t="s">
        <v>99</v>
      </c>
      <c r="J17" s="10">
        <f>IF(G17="No Change","N/A",IF(G17="New Tag Required",Lookup!F:F,IF(G17="Remove Old Tag",Lookup!F:F,IF(G17="N/A","N/A",""))))</f>
        <v>0</v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5" ht="43.2" x14ac:dyDescent="0.3">
      <c r="A18" s="36" t="s">
        <v>92</v>
      </c>
      <c r="B18" s="28" t="s">
        <v>77</v>
      </c>
      <c r="C18" s="11" t="s">
        <v>87</v>
      </c>
      <c r="D18" s="17" t="s">
        <v>6</v>
      </c>
      <c r="E18" s="34"/>
      <c r="F18" s="34"/>
      <c r="G18" s="34" t="s">
        <v>3</v>
      </c>
      <c r="I18" s="11" t="s">
        <v>99</v>
      </c>
      <c r="J18" s="10">
        <f>IF(G18="No Change","N/A",IF(G18="New Tag Required",Lookup!F:F,IF(G18="Remove Old Tag",Lookup!F:F,IF(G18="N/A","N/A",""))))</f>
        <v>0</v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5" ht="43.2" x14ac:dyDescent="0.3">
      <c r="A19" s="36" t="s">
        <v>93</v>
      </c>
      <c r="B19" s="28" t="s">
        <v>77</v>
      </c>
      <c r="C19" s="11" t="s">
        <v>87</v>
      </c>
      <c r="D19" s="17" t="s">
        <v>6</v>
      </c>
      <c r="E19" s="34"/>
      <c r="F19" s="34"/>
      <c r="G19" s="34" t="s">
        <v>3</v>
      </c>
      <c r="I19" s="11" t="s">
        <v>99</v>
      </c>
      <c r="K19" s="40"/>
      <c r="N19" s="40"/>
    </row>
    <row r="20" spans="1:15" ht="43.8" thickBot="1" x14ac:dyDescent="0.35">
      <c r="A20" s="38" t="s">
        <v>78</v>
      </c>
      <c r="B20" s="28" t="s">
        <v>77</v>
      </c>
      <c r="C20" s="11" t="s">
        <v>87</v>
      </c>
      <c r="D20" s="17" t="s">
        <v>6</v>
      </c>
      <c r="E20" s="34"/>
      <c r="F20" s="34"/>
      <c r="G20" s="34" t="s">
        <v>3</v>
      </c>
      <c r="I20" s="11" t="s">
        <v>101</v>
      </c>
      <c r="J20" s="10">
        <f>IF(G20="No Change","N/A",IF(G20="New Tag Required",Lookup!F:F,IF(G20="Remove Old Tag",Lookup!F:F,IF(G20="N/A","N/A",""))))</f>
        <v>0</v>
      </c>
      <c r="K20" s="35"/>
      <c r="L20" s="10"/>
      <c r="M20" s="10" t="str">
        <f>IF(H20="No Change","N/A",IF(H20="New Tag Required",Lookup!F:F,IF(H20="Remove Old Sign",Lookup!F:F,IF(H20="N/A","N/A",""))))</f>
        <v/>
      </c>
      <c r="N20" s="35"/>
      <c r="O20" s="10"/>
    </row>
    <row r="21" spans="1:15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5" ht="15" thickBot="1" x14ac:dyDescent="0.35">
      <c r="A22" s="36"/>
      <c r="C22" s="11"/>
      <c r="E22" s="34"/>
      <c r="F22" s="34"/>
      <c r="G22" s="14">
        <f>COUNTIF(G6:G21,"New Tag Required")</f>
        <v>15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5" x14ac:dyDescent="0.3">
      <c r="A23" s="36"/>
      <c r="C23" s="11"/>
      <c r="E23" s="34"/>
      <c r="F23" s="34"/>
      <c r="G23" s="34"/>
    </row>
    <row r="24" spans="1:15" x14ac:dyDescent="0.3">
      <c r="A24" s="36"/>
      <c r="C24" s="11"/>
      <c r="E24" s="34"/>
      <c r="F24" s="34"/>
      <c r="G24" s="34"/>
    </row>
    <row r="25" spans="1:15" x14ac:dyDescent="0.3">
      <c r="A25" s="36"/>
      <c r="C25" s="11"/>
      <c r="E25" s="34"/>
      <c r="F25" s="34"/>
      <c r="G25" s="34"/>
    </row>
    <row r="26" spans="1:15" x14ac:dyDescent="0.3">
      <c r="A26" s="36"/>
      <c r="C26" s="11"/>
      <c r="E26" s="34"/>
      <c r="F26" s="34"/>
      <c r="G26" s="34"/>
    </row>
    <row r="27" spans="1:15" x14ac:dyDescent="0.3">
      <c r="A27" s="36"/>
      <c r="C27" s="11"/>
      <c r="E27" s="34"/>
      <c r="F27" s="34"/>
      <c r="G27" s="34"/>
    </row>
    <row r="28" spans="1:15" x14ac:dyDescent="0.3">
      <c r="A28" s="36"/>
      <c r="C28" s="11"/>
      <c r="E28" s="34"/>
      <c r="F28" s="34"/>
      <c r="G28" s="34"/>
    </row>
    <row r="29" spans="1:15" x14ac:dyDescent="0.3">
      <c r="A29" s="36"/>
      <c r="C29" s="11"/>
      <c r="E29" s="34"/>
      <c r="F29" s="34"/>
      <c r="G29" s="34"/>
    </row>
    <row r="30" spans="1:15" x14ac:dyDescent="0.3">
      <c r="A30" s="44"/>
      <c r="C30" s="11"/>
      <c r="E30" s="34"/>
      <c r="F30" s="45"/>
      <c r="G30" s="34"/>
    </row>
    <row r="31" spans="1:15" x14ac:dyDescent="0.3">
      <c r="A31" s="44"/>
      <c r="C31" s="11"/>
      <c r="E31" s="34"/>
      <c r="F31" s="45"/>
      <c r="G31" s="34"/>
    </row>
    <row r="32" spans="1:15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6:G12">
    <cfRule type="containsText" dxfId="53" priority="140" operator="containsText" text="New Tag Required">
      <formula>NOT(ISERROR(SEARCH("New Tag Required",G6)))</formula>
    </cfRule>
  </conditionalFormatting>
  <conditionalFormatting sqref="D8:D87">
    <cfRule type="containsText" dxfId="52" priority="139" operator="containsText" text="Yes">
      <formula>NOT(ISERROR(SEARCH("Yes",D8)))</formula>
    </cfRule>
  </conditionalFormatting>
  <conditionalFormatting sqref="H27:H87 H188:H409 H8:H20">
    <cfRule type="containsText" dxfId="51" priority="127" operator="containsText" text="New Sign Required">
      <formula>NOT(ISERROR(SEARCH("New Sign Required",H8)))</formula>
    </cfRule>
  </conditionalFormatting>
  <conditionalFormatting sqref="G27:G87 H13:H20 G8:H12 G6:G7">
    <cfRule type="containsText" dxfId="50" priority="126" operator="containsText" text="Action Required">
      <formula>NOT(ISERROR(SEARCH("Action Required",G6)))</formula>
    </cfRule>
  </conditionalFormatting>
  <conditionalFormatting sqref="H27:H87">
    <cfRule type="containsText" dxfId="49" priority="125" operator="containsText" text="Action Required">
      <formula>NOT(ISERROR(SEARCH("Action Required",H27)))</formula>
    </cfRule>
  </conditionalFormatting>
  <conditionalFormatting sqref="G23:G26">
    <cfRule type="containsText" dxfId="48" priority="67" operator="containsText" text="New Tag Required">
      <formula>NOT(ISERROR(SEARCH("New Tag Required",G23)))</formula>
    </cfRule>
  </conditionalFormatting>
  <conditionalFormatting sqref="H23:H26">
    <cfRule type="containsText" dxfId="47" priority="65" operator="containsText" text="New Sign Required">
      <formula>NOT(ISERROR(SEARCH("New Sign Required",H23)))</formula>
    </cfRule>
  </conditionalFormatting>
  <conditionalFormatting sqref="G23:G26">
    <cfRule type="containsText" dxfId="46" priority="64" operator="containsText" text="Action Required">
      <formula>NOT(ISERROR(SEARCH("Action Required",G23)))</formula>
    </cfRule>
  </conditionalFormatting>
  <conditionalFormatting sqref="H23:H26">
    <cfRule type="containsText" dxfId="45" priority="63" operator="containsText" text="Action Required">
      <formula>NOT(ISERROR(SEARCH("Action Required",H23)))</formula>
    </cfRule>
  </conditionalFormatting>
  <conditionalFormatting sqref="D88:D187">
    <cfRule type="containsText" dxfId="44" priority="59" operator="containsText" text="Yes">
      <formula>NOT(ISERROR(SEARCH("Yes",D88)))</formula>
    </cfRule>
  </conditionalFormatting>
  <conditionalFormatting sqref="H88:H187">
    <cfRule type="containsText" dxfId="43" priority="58" operator="containsText" text="New Sign Required">
      <formula>NOT(ISERROR(SEARCH("New Sign Required",H88)))</formula>
    </cfRule>
  </conditionalFormatting>
  <conditionalFormatting sqref="G88:G187">
    <cfRule type="containsText" dxfId="42" priority="57" operator="containsText" text="Action Required">
      <formula>NOT(ISERROR(SEARCH("Action Required",G88)))</formula>
    </cfRule>
  </conditionalFormatting>
  <conditionalFormatting sqref="H88:H187">
    <cfRule type="containsText" dxfId="41" priority="56" operator="containsText" text="Action Required">
      <formula>NOT(ISERROR(SEARCH("Action Required",H88)))</formula>
    </cfRule>
  </conditionalFormatting>
  <conditionalFormatting sqref="D6">
    <cfRule type="containsText" dxfId="40" priority="53" operator="containsText" text="Yes">
      <formula>NOT(ISERROR(SEARCH("Yes",D6)))</formula>
    </cfRule>
  </conditionalFormatting>
  <conditionalFormatting sqref="J2:N2">
    <cfRule type="cellIs" dxfId="39" priority="33" operator="notEqual">
      <formula>0</formula>
    </cfRule>
  </conditionalFormatting>
  <conditionalFormatting sqref="J6 J20 J8:J18">
    <cfRule type="cellIs" dxfId="38" priority="32" operator="equal">
      <formula>0</formula>
    </cfRule>
  </conditionalFormatting>
  <conditionalFormatting sqref="M6 M20 M8:M18">
    <cfRule type="cellIs" dxfId="37" priority="31" operator="equal">
      <formula>0</formula>
    </cfRule>
  </conditionalFormatting>
  <conditionalFormatting sqref="J6 J20 M6 M20 M8:M18 J8:J18">
    <cfRule type="cellIs" dxfId="36" priority="28" operator="equal">
      <formula>"In Progress"</formula>
    </cfRule>
    <cfRule type="cellIs" dxfId="35" priority="29" operator="equal">
      <formula>"Log Issues"</formula>
    </cfRule>
    <cfRule type="cellIs" dxfId="34" priority="30" operator="equal">
      <formula>"N/A"</formula>
    </cfRule>
  </conditionalFormatting>
  <conditionalFormatting sqref="K6:L6 K20:L20 K8:L9 K12:L12">
    <cfRule type="expression" dxfId="33" priority="27">
      <formula>$J6="Log Issues"</formula>
    </cfRule>
  </conditionalFormatting>
  <conditionalFormatting sqref="N6 N20 N8:N9 N12">
    <cfRule type="expression" dxfId="32" priority="26">
      <formula>$M6="Log Issues"</formula>
    </cfRule>
  </conditionalFormatting>
  <conditionalFormatting sqref="G13:G20">
    <cfRule type="containsText" dxfId="31" priority="25" operator="containsText" text="New Tag Required">
      <formula>NOT(ISERROR(SEARCH("New Tag Required",G13)))</formula>
    </cfRule>
  </conditionalFormatting>
  <conditionalFormatting sqref="H6">
    <cfRule type="containsText" dxfId="30" priority="24" operator="containsText" text="New Sign Required">
      <formula>NOT(ISERROR(SEARCH("New Sign Required",H6)))</formula>
    </cfRule>
  </conditionalFormatting>
  <conditionalFormatting sqref="G13:G20">
    <cfRule type="containsText" dxfId="29" priority="23" operator="containsText" text="Action Required">
      <formula>NOT(ISERROR(SEARCH("Action Required",G13)))</formula>
    </cfRule>
  </conditionalFormatting>
  <conditionalFormatting sqref="H6">
    <cfRule type="containsText" dxfId="28" priority="22" operator="containsText" text="Action Required">
      <formula>NOT(ISERROR(SEARCH("Action Required",H6)))</formula>
    </cfRule>
  </conditionalFormatting>
  <conditionalFormatting sqref="H1:H6 H8:H1048576">
    <cfRule type="containsText" dxfId="27" priority="20" operator="containsText" text="Remove Old Sign">
      <formula>NOT(ISERROR(SEARCH("Remove Old Sign",H1)))</formula>
    </cfRule>
    <cfRule type="containsText" dxfId="26" priority="21" operator="containsText" text="Move Sign to New Location">
      <formula>NOT(ISERROR(SEARCH("Move Sign to New Location",H1)))</formula>
    </cfRule>
  </conditionalFormatting>
  <conditionalFormatting sqref="G3:G1048576">
    <cfRule type="containsText" dxfId="25" priority="19" operator="containsText" text="Remove Old Tag">
      <formula>NOT(ISERROR(SEARCH("Remove Old Tag",G3)))</formula>
    </cfRule>
  </conditionalFormatting>
  <conditionalFormatting sqref="G1:G2">
    <cfRule type="containsText" dxfId="24" priority="15" operator="containsText" text="Remove Old Tag">
      <formula>NOT(ISERROR(SEARCH("Remove Old Tag",G1)))</formula>
    </cfRule>
  </conditionalFormatting>
  <conditionalFormatting sqref="D7">
    <cfRule type="containsText" dxfId="23" priority="13" operator="containsText" text="Yes">
      <formula>NOT(ISERROR(SEARCH("Yes",D7)))</formula>
    </cfRule>
  </conditionalFormatting>
  <conditionalFormatting sqref="H7">
    <cfRule type="containsText" dxfId="22" priority="12" operator="containsText" text="New Sign Required">
      <formula>NOT(ISERROR(SEARCH("New Sign Required",H7)))</formula>
    </cfRule>
  </conditionalFormatting>
  <conditionalFormatting sqref="H7">
    <cfRule type="containsText" dxfId="21" priority="11" operator="containsText" text="Action Required">
      <formula>NOT(ISERROR(SEARCH("Action Required",H7)))</formula>
    </cfRule>
  </conditionalFormatting>
  <conditionalFormatting sqref="J7">
    <cfRule type="cellIs" dxfId="20" priority="10" operator="equal">
      <formula>0</formula>
    </cfRule>
  </conditionalFormatting>
  <conditionalFormatting sqref="M7">
    <cfRule type="cellIs" dxfId="19" priority="9" operator="equal">
      <formula>0</formula>
    </cfRule>
  </conditionalFormatting>
  <conditionalFormatting sqref="J7 M7">
    <cfRule type="cellIs" dxfId="18" priority="6" operator="equal">
      <formula>"In Progress"</formula>
    </cfRule>
    <cfRule type="cellIs" dxfId="17" priority="7" operator="equal">
      <formula>"Log Issues"</formula>
    </cfRule>
    <cfRule type="cellIs" dxfId="16" priority="8" operator="equal">
      <formula>"N/A"</formula>
    </cfRule>
  </conditionalFormatting>
  <conditionalFormatting sqref="K7:L7">
    <cfRule type="expression" dxfId="15" priority="5">
      <formula>$J7="Log Issues"</formula>
    </cfRule>
  </conditionalFormatting>
  <conditionalFormatting sqref="N7">
    <cfRule type="expression" dxfId="14" priority="4">
      <formula>$M7="Log Issues"</formula>
    </cfRule>
  </conditionalFormatting>
  <conditionalFormatting sqref="H7">
    <cfRule type="containsText" dxfId="13" priority="2" operator="containsText" text="Remove Old Sign">
      <formula>NOT(ISERROR(SEARCH("Remove Old Sign",H7)))</formula>
    </cfRule>
    <cfRule type="containsText" dxfId="12" priority="3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7 D8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H19</xm:sqref>
        </x14:dataValidation>
        <x14:dataValidation type="list" allowBlank="1" showInputMessage="1" showErrorMessage="1">
          <x14:formula1>
            <xm:f>Lookup!$A$1:$A$4</xm:f>
          </x14:formula1>
          <xm:sqref>G23:G187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>
          <x14:formula1>
            <xm:f>Lookup!$E$1:$E$18</xm:f>
          </x14:formula1>
          <xm:sqref>C6:C7 C8:C187</xm:sqref>
        </x14:dataValidation>
        <x14:dataValidation type="list" allowBlank="1" showInputMessage="1" showErrorMessage="1">
          <x14:formula1>
            <xm:f>[2]Lookup!#REF!</xm:f>
          </x14:formula1>
          <xm:sqref>O20 O12 O6:O7 O8:O9</xm:sqref>
        </x14:dataValidation>
        <x14:dataValidation type="list" allowBlank="1" showInputMessage="1" showErrorMessage="1">
          <x14:formula1>
            <xm:f>Lookup!$A$1:$A$8</xm:f>
          </x14:formula1>
          <xm:sqref>G6:G7 G8:G20</xm:sqref>
        </x14:dataValidation>
        <x14:dataValidation type="list" allowBlank="1" showInputMessage="1" showErrorMessage="1">
          <x14:formula1>
            <xm:f>Lookup!$D$1:$D$10</xm:f>
          </x14:formula1>
          <xm:sqref>H20 H6:H7 H8:H18</xm:sqref>
        </x14:dataValidation>
        <x14:dataValidation type="list" allowBlank="1" showInputMessage="1" showErrorMessage="1">
          <x14:formula1>
            <xm:f>Lookup!$F$1:$F$7</xm:f>
          </x14:formula1>
          <xm:sqref>J20 J6:J7 J8:J18</xm:sqref>
        </x14:dataValidation>
        <x14:dataValidation type="list" allowBlank="1" showInputMessage="1" showErrorMessage="1">
          <x14:formula1>
            <xm:f>Lookup!$F$1:$F$8</xm:f>
          </x14:formula1>
          <xm:sqref>M20 M6:M7 M8:M18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opLeftCell="A11" zoomScale="90" zoomScaleNormal="90" workbookViewId="0">
      <selection activeCell="F6" sqref="F6:F29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0039</v>
      </c>
      <c r="C1" s="53"/>
      <c r="D1" s="18" t="s">
        <v>10</v>
      </c>
      <c r="E1" s="54">
        <f>'KD Changes'!G1</f>
        <v>42216</v>
      </c>
    </row>
    <row r="2" spans="1:10" x14ac:dyDescent="0.3">
      <c r="A2" s="57" t="s">
        <v>8</v>
      </c>
      <c r="B2" s="58" t="str">
        <f>VLOOKUP(B1,[1]BuildingList!A:B,2,FALSE)</f>
        <v>Margaret I. King Library</v>
      </c>
      <c r="C2" s="59"/>
      <c r="D2" s="60" t="s">
        <v>12</v>
      </c>
      <c r="E2" s="61" t="str">
        <f>'KD Changes'!G2</f>
        <v>Suzanna Bentley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2" t="s">
        <v>102</v>
      </c>
      <c r="B6" s="73" t="s">
        <v>103</v>
      </c>
      <c r="C6" s="55" t="s">
        <v>70</v>
      </c>
      <c r="G6" s="32"/>
      <c r="H6" s="32"/>
      <c r="I6" s="55"/>
      <c r="J6" s="55"/>
    </row>
    <row r="7" spans="1:10" x14ac:dyDescent="0.3">
      <c r="A7" s="72" t="s">
        <v>104</v>
      </c>
      <c r="B7" s="73" t="s">
        <v>105</v>
      </c>
      <c r="C7" s="55" t="s">
        <v>69</v>
      </c>
      <c r="G7" s="32"/>
      <c r="H7" s="32"/>
      <c r="I7" s="55"/>
      <c r="J7" s="55"/>
    </row>
    <row r="8" spans="1:10" ht="15" customHeight="1" x14ac:dyDescent="0.3">
      <c r="A8" s="72" t="s">
        <v>106</v>
      </c>
      <c r="B8" s="73" t="s">
        <v>107</v>
      </c>
      <c r="C8" s="55" t="s">
        <v>70</v>
      </c>
      <c r="G8" s="32"/>
      <c r="H8" s="32"/>
      <c r="I8" s="55"/>
      <c r="J8" s="55"/>
    </row>
    <row r="9" spans="1:10" x14ac:dyDescent="0.3">
      <c r="A9" s="72" t="s">
        <v>108</v>
      </c>
      <c r="B9" s="73" t="s">
        <v>107</v>
      </c>
      <c r="C9" s="55" t="s">
        <v>69</v>
      </c>
      <c r="G9" s="32"/>
      <c r="H9" s="32"/>
      <c r="I9" s="55"/>
      <c r="J9" s="55"/>
    </row>
    <row r="10" spans="1:10" x14ac:dyDescent="0.3">
      <c r="A10" s="72" t="s">
        <v>109</v>
      </c>
      <c r="B10" s="73" t="s">
        <v>110</v>
      </c>
      <c r="C10" s="55" t="s">
        <v>70</v>
      </c>
      <c r="G10" s="32"/>
      <c r="H10" s="32"/>
    </row>
    <row r="11" spans="1:10" x14ac:dyDescent="0.3">
      <c r="A11" s="72" t="s">
        <v>111</v>
      </c>
      <c r="B11" s="73" t="s">
        <v>112</v>
      </c>
      <c r="C11" s="55" t="s">
        <v>69</v>
      </c>
      <c r="G11" s="32"/>
      <c r="H11" s="32"/>
    </row>
    <row r="12" spans="1:10" x14ac:dyDescent="0.3">
      <c r="A12" s="72" t="s">
        <v>113</v>
      </c>
      <c r="B12" s="73" t="s">
        <v>114</v>
      </c>
      <c r="C12" s="55" t="s">
        <v>70</v>
      </c>
      <c r="G12" s="32"/>
      <c r="H12" s="32"/>
    </row>
    <row r="13" spans="1:10" x14ac:dyDescent="0.3">
      <c r="A13" s="72" t="s">
        <v>115</v>
      </c>
      <c r="B13" s="73" t="s">
        <v>114</v>
      </c>
      <c r="C13" s="55" t="s">
        <v>69</v>
      </c>
      <c r="G13" s="32"/>
      <c r="H13" s="32"/>
    </row>
    <row r="14" spans="1:10" x14ac:dyDescent="0.3">
      <c r="A14" s="72" t="s">
        <v>116</v>
      </c>
      <c r="B14" s="73" t="s">
        <v>117</v>
      </c>
      <c r="C14" s="55" t="s">
        <v>70</v>
      </c>
      <c r="G14" s="32"/>
      <c r="H14" s="32"/>
    </row>
    <row r="15" spans="1:10" x14ac:dyDescent="0.3">
      <c r="A15" s="72" t="s">
        <v>118</v>
      </c>
      <c r="B15" s="73" t="s">
        <v>119</v>
      </c>
      <c r="C15" s="55" t="s">
        <v>70</v>
      </c>
      <c r="G15" s="32"/>
      <c r="H15" s="32"/>
    </row>
    <row r="16" spans="1:10" x14ac:dyDescent="0.3">
      <c r="A16" s="72" t="s">
        <v>120</v>
      </c>
      <c r="B16" s="73" t="s">
        <v>121</v>
      </c>
      <c r="C16" s="55" t="s">
        <v>70</v>
      </c>
      <c r="G16" s="32"/>
      <c r="H16" s="32"/>
    </row>
    <row r="17" spans="1:8" x14ac:dyDescent="0.3">
      <c r="A17" s="72" t="s">
        <v>122</v>
      </c>
      <c r="B17" s="73" t="s">
        <v>123</v>
      </c>
      <c r="C17" s="55" t="s">
        <v>70</v>
      </c>
      <c r="G17" s="32"/>
      <c r="H17" s="32"/>
    </row>
    <row r="18" spans="1:8" x14ac:dyDescent="0.3">
      <c r="A18" s="72" t="s">
        <v>124</v>
      </c>
      <c r="B18" s="73" t="s">
        <v>125</v>
      </c>
      <c r="C18" s="55" t="s">
        <v>69</v>
      </c>
      <c r="G18" s="32"/>
      <c r="H18" s="32"/>
    </row>
    <row r="19" spans="1:8" x14ac:dyDescent="0.3">
      <c r="A19" s="72" t="s">
        <v>126</v>
      </c>
      <c r="B19" s="73" t="s">
        <v>127</v>
      </c>
      <c r="C19" s="55" t="s">
        <v>69</v>
      </c>
      <c r="G19" s="32"/>
      <c r="H19" s="32"/>
    </row>
    <row r="20" spans="1:8" x14ac:dyDescent="0.3">
      <c r="A20" s="72" t="s">
        <v>128</v>
      </c>
      <c r="B20" s="73" t="s">
        <v>129</v>
      </c>
      <c r="C20" s="55" t="s">
        <v>69</v>
      </c>
      <c r="G20" s="32"/>
      <c r="H20" s="32"/>
    </row>
    <row r="21" spans="1:8" x14ac:dyDescent="0.3">
      <c r="A21" s="72" t="s">
        <v>130</v>
      </c>
      <c r="B21" s="73" t="s">
        <v>131</v>
      </c>
      <c r="C21" s="55" t="s">
        <v>69</v>
      </c>
      <c r="G21" s="32"/>
      <c r="H21" s="32"/>
    </row>
    <row r="22" spans="1:8" x14ac:dyDescent="0.3">
      <c r="A22" s="72" t="s">
        <v>132</v>
      </c>
      <c r="B22" s="73" t="s">
        <v>133</v>
      </c>
      <c r="C22" s="55" t="s">
        <v>70</v>
      </c>
      <c r="G22" s="32"/>
      <c r="H22" s="32"/>
    </row>
    <row r="23" spans="1:8" x14ac:dyDescent="0.3">
      <c r="A23" s="72" t="s">
        <v>134</v>
      </c>
      <c r="B23" s="73" t="s">
        <v>135</v>
      </c>
      <c r="C23" s="55" t="s">
        <v>70</v>
      </c>
      <c r="G23" s="32"/>
      <c r="H23" s="32"/>
    </row>
    <row r="24" spans="1:8" x14ac:dyDescent="0.3">
      <c r="A24" s="72" t="s">
        <v>136</v>
      </c>
      <c r="B24" s="73" t="s">
        <v>137</v>
      </c>
      <c r="C24" s="55" t="s">
        <v>70</v>
      </c>
      <c r="G24" s="32"/>
      <c r="H24" s="32"/>
    </row>
    <row r="25" spans="1:8" x14ac:dyDescent="0.3">
      <c r="A25" s="72" t="s">
        <v>138</v>
      </c>
      <c r="B25" s="73" t="s">
        <v>139</v>
      </c>
      <c r="C25" s="55" t="s">
        <v>70</v>
      </c>
      <c r="G25" s="32"/>
      <c r="H25" s="32"/>
    </row>
    <row r="26" spans="1:8" x14ac:dyDescent="0.3">
      <c r="A26" s="72" t="s">
        <v>140</v>
      </c>
      <c r="B26" s="73" t="s">
        <v>141</v>
      </c>
      <c r="C26" s="55" t="s">
        <v>69</v>
      </c>
      <c r="G26" s="32"/>
      <c r="H26" s="32"/>
    </row>
    <row r="27" spans="1:8" x14ac:dyDescent="0.3">
      <c r="A27" s="72" t="s">
        <v>142</v>
      </c>
      <c r="B27" s="73" t="s">
        <v>143</v>
      </c>
      <c r="C27" s="55" t="s">
        <v>69</v>
      </c>
      <c r="G27" s="32"/>
      <c r="H27" s="32"/>
    </row>
    <row r="28" spans="1:8" x14ac:dyDescent="0.3">
      <c r="A28" s="72" t="s">
        <v>144</v>
      </c>
      <c r="B28" s="73" t="s">
        <v>145</v>
      </c>
      <c r="C28" s="55" t="s">
        <v>69</v>
      </c>
      <c r="G28" s="32"/>
      <c r="H28" s="32"/>
    </row>
    <row r="29" spans="1:8" x14ac:dyDescent="0.3">
      <c r="A29" s="72" t="s">
        <v>146</v>
      </c>
      <c r="B29" s="73" t="s">
        <v>147</v>
      </c>
      <c r="C29" s="55" t="s">
        <v>69</v>
      </c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2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3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3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3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3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3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3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3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3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3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3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3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3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3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3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3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3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3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3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3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3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3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3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3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3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3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3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3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3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3">
      <c r="A339" s="2" t="str">
        <f>([3]UKBuilding_List!A339)</f>
        <v>0602</v>
      </c>
      <c r="B339" s="3" t="str">
        <f>([3]UKBuilding_List!C339)</f>
        <v>Pavilion A</v>
      </c>
    </row>
    <row r="340" spans="1:2" x14ac:dyDescent="0.3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3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3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3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3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3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3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3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3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3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3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3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3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3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3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3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3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3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3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3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3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3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3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3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3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3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3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3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3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3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3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3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3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3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3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3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3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3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3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3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3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3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3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3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3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3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3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3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3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3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3">
      <c r="A390" s="2" t="str">
        <f>([3]UKBuilding_List!A390)</f>
        <v>0677</v>
      </c>
      <c r="B390" s="3" t="str">
        <f>([3]UKBuilding_List!C390)</f>
        <v>University Flats</v>
      </c>
    </row>
    <row r="391" spans="1:2" x14ac:dyDescent="0.3">
      <c r="A391" s="2" t="str">
        <f>([3]UKBuilding_List!A391)</f>
        <v>0678</v>
      </c>
      <c r="B391" s="3" t="str">
        <f>([3]UKBuilding_List!C391)</f>
        <v>Haggin Hall II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9816</v>
      </c>
      <c r="B397" s="3" t="str">
        <f>([3]UKBuilding_List!C397)</f>
        <v>Royal Lexington</v>
      </c>
    </row>
    <row r="398" spans="1:2" x14ac:dyDescent="0.3">
      <c r="A398" s="2" t="str">
        <f>([3]UKBuilding_List!A398)</f>
        <v>9853</v>
      </c>
      <c r="B398" s="3" t="str">
        <f>([3]UKBuilding_List!C398)</f>
        <v>Shriners Hospitals for Children Medical Center - Lexington</v>
      </c>
    </row>
    <row r="399" spans="1:2" x14ac:dyDescent="0.3">
      <c r="A399" s="2" t="str">
        <f>([3]UKBuilding_List!A399)</f>
        <v>9854</v>
      </c>
      <c r="B399" s="3" t="str">
        <f>([3]UKBuilding_List!C399)</f>
        <v>Anthropology Research Building</v>
      </c>
    </row>
    <row r="400" spans="1:2" x14ac:dyDescent="0.3">
      <c r="A400" s="2" t="str">
        <f>([3]UKBuilding_List!A400)</f>
        <v>9925</v>
      </c>
      <c r="B400" s="3" t="str">
        <f>([3]UKBuilding_List!C400)</f>
        <v>Alpha Phi Sorority</v>
      </c>
    </row>
    <row r="401" spans="1:2" x14ac:dyDescent="0.3">
      <c r="A401" s="2" t="str">
        <f>([3]UKBuilding_List!A401)</f>
        <v>9983</v>
      </c>
      <c r="B401" s="3" t="str">
        <f>([3]UKBuilding_List!C401)</f>
        <v>College of Medicine Building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2015-08-03T19:47:16Z</dcterms:modified>
</cp:coreProperties>
</file>