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900" yWindow="252" windowWidth="20376" windowHeight="1174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Changes'!$A$1:$I$27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61" i="1" l="1"/>
  <c r="G61" i="1"/>
  <c r="M61" i="1" l="1"/>
  <c r="K2" i="1" s="1"/>
  <c r="J61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<sst xmlns="http://schemas.openxmlformats.org/spreadsheetml/2006/main" count="185" uniqueCount="139">
  <si>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</si>
  <si>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</si>
  <si>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</si>
  <si>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</si>
  <si>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</si>
  <si>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</si>
  <si>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</si>
  <si>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</si>
  <si>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</si>
  <si>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</si>
  <si>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</si>
  <si>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</si>
  <si>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</si>
  <si>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</si>
  <si>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</si>
  <si>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</si>
  <si>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</si>
  <si>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</si>
  <si>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</si>
  <si>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</si>
  <si>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</si>
  <si>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</si>
  <si>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</si>
  <si>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</si>
  <si>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</si>
  <si>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</si>
  <si>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</si>
  <si>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</si>
  <si>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</si>
  <si>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</si>
  <si>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</si>
  <si>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</si>
  <si>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</si>
  <si>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</si>
  <si>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</si>
  <si>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</si>
  <si>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</si>
  <si>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</si>
  <si>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</si>
  <si>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</si>
  <si>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</si>
  <si>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</si>
  <si>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</si>
  <si>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</si>
  <si>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</si>
  <si>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</si>
  <si>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</si>
  <si>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</si>
  <si>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</si>
  <si>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</si>
  <si>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</si>
  <si>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</si>
  <si>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</si>
  <si>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</si>
  <si>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</si>
  <si>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</si>
  <si>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</si>
  <si>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</si>
  <si>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</si>
  <si>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</si>
  <si>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</si>
  <si>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</si>
  <si>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</si>
  <si>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</si>
  <si>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</si>
  <si>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</si>
  <si>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</si>
  <si>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</si>
  <si>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</si>
  <si>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</si>
  <si>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</si>
  <si>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</si>
  <si>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</si>
  <si>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0039</t>
  </si>
  <si>
    <t>LX-0039-02-RF0204</t>
  </si>
  <si>
    <t>updates involved roof only</t>
  </si>
  <si>
    <t>KING LIBRARY - W. Entry Cornice RF0204</t>
  </si>
  <si>
    <t>LX-0039-06-RF0612</t>
  </si>
  <si>
    <t>KING LIBRARY - East Dormer RF0612</t>
  </si>
  <si>
    <t>LX-0039-06-RF0613</t>
  </si>
  <si>
    <t>KING LIBRARY - East Dormer RF0613</t>
  </si>
  <si>
    <t>LX-0039-06-RF0614</t>
  </si>
  <si>
    <t>KING LIBRARY - East Dormer RF0614</t>
  </si>
  <si>
    <t>LX-0039-06-RF0615</t>
  </si>
  <si>
    <t>KING LIBRARY - East Dormer RF0615</t>
  </si>
  <si>
    <t>LX-0039-06-RF0616</t>
  </si>
  <si>
    <t>KING LIBRARY - East Dormer RF0616</t>
  </si>
  <si>
    <t>LX-0039-06-RF0617</t>
  </si>
  <si>
    <t>KING LIBRARY - East Dormer RF0617</t>
  </si>
  <si>
    <t>LX-0039-06-RF0618</t>
  </si>
  <si>
    <t>KING LIBRARY - East Dormer RF0618</t>
  </si>
  <si>
    <t>LX-0039-06-RF0619</t>
  </si>
  <si>
    <t>KING LIBRARY - East Dormer RF0619</t>
  </si>
  <si>
    <t>LX-0039-06-RF0620</t>
  </si>
  <si>
    <t>KING LIBRARY - East Dormer RF0620</t>
  </si>
  <si>
    <t>LX-0039-06-RF0621</t>
  </si>
  <si>
    <t>KING LIBRARY - East Dormer RF0621</t>
  </si>
  <si>
    <t>LX-0039-06-RF0622</t>
  </si>
  <si>
    <t>KING LIBRARY - East Dormer RF0622</t>
  </si>
  <si>
    <t>LX-0039-06-RF0623</t>
  </si>
  <si>
    <t>KING LIBRARY - East Dormer RF0623</t>
  </si>
  <si>
    <t>LX-0039-06-RF0624</t>
  </si>
  <si>
    <t>KING LIBRARY - East Dormer RF0624</t>
  </si>
  <si>
    <t>LX-0039-06-RF0625</t>
  </si>
  <si>
    <t>KING LIBRARY - West Dormer RF0625</t>
  </si>
  <si>
    <t>LX-0039-06-RF0626</t>
  </si>
  <si>
    <t>KING LIBRARY - West Dormer RF0626</t>
  </si>
  <si>
    <t>LX-0039-06-RF0627</t>
  </si>
  <si>
    <t>KING LIBRARY - West Dormer RF0627</t>
  </si>
  <si>
    <t>LX-0039-06-RF0628</t>
  </si>
  <si>
    <t>KING LIBRARY - West Dormer RF0628</t>
  </si>
  <si>
    <t>LX-0039-06-RF0629</t>
  </si>
  <si>
    <t>KING LIBRARY - West Dormer RF0629</t>
  </si>
  <si>
    <t>LX-0039-06-RF0630</t>
  </si>
  <si>
    <t>KING LIBRARY - West Dormer RF0630</t>
  </si>
  <si>
    <t>LX-0039-06-RF0631</t>
  </si>
  <si>
    <t>KING LIBRARY - West Dormer RF0631</t>
  </si>
  <si>
    <t>LX-0039-06-RF0632</t>
  </si>
  <si>
    <t>KING LIBRARY - West Dormer RF0632</t>
  </si>
  <si>
    <t>LX-0039-06-RF0633</t>
  </si>
  <si>
    <t>KING LIBRARY - West Dormer RF0633</t>
  </si>
  <si>
    <t>LX-0039-06-RF0634</t>
  </si>
  <si>
    <t>KING LIBRARY - West Dormer RF0634</t>
  </si>
  <si>
    <t>LX-0039-06-RF0635</t>
  </si>
  <si>
    <t>KING LIBRARY - West Dormer RF0635</t>
  </si>
  <si>
    <t>LX-0039-06-RF0636</t>
  </si>
  <si>
    <t>KING LIBRARY - West Dormer RF0636</t>
  </si>
  <si>
    <t>LX-0039-06-RF0637</t>
  </si>
  <si>
    <t>KING LIBRARY - West Dormer RF0637</t>
  </si>
  <si>
    <t>LX-0039-06-RF0638</t>
  </si>
  <si>
    <t>KING LIBRARY - North Dormer RF0638</t>
  </si>
  <si>
    <t>LX-0039-06-RF0639</t>
  </si>
  <si>
    <t>KING LIBRARY - North Dormer RF0639</t>
  </si>
  <si>
    <t>LX-0039-06-RF0640</t>
  </si>
  <si>
    <t>KING LIBRARY - North Dormer RF0640</t>
  </si>
  <si>
    <t>LX-0039-06-RF0641</t>
  </si>
  <si>
    <t>KING LIBRARY - North Dormer RF0641</t>
  </si>
  <si>
    <t>LX-0039-06-RF0642</t>
  </si>
  <si>
    <t>KING LIBRARY - North Dormer RF0642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</si>
</sst>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37" fontId="0" fillId="0" borderId="0" xfId="44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21" fillId="0" borderId="0" xfId="43" applyFont="1" applyAlignment="1" applyProtection="1">
      <alignment horizontal="left"/>
      <protection locked="0"/>
    </xf>
    <xf numFmtId="1" fontId="21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0" fillId="0" borderId="0" xfId="0" applyFill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0418</v>
          </cell>
          <cell r="C295" t="str">
            <v>Bus Shelter #4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7"/>
  <sheetViews>
    <sheetView tabSelected="1"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4" t="s">
        <v>73</v>
      </c>
      <c r="C1" s="74"/>
      <c r="F1" s="18" t="s">
        <v>10</v>
      </c>
      <c r="G1" s="19">
        <v>41978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5" t="str">
        <f>VLOOKUP(B1,BuildingList!A:B,2,FALSE)</f>
        <v>Margaret I. King Library</v>
      </c>
      <c r="C2" s="75"/>
      <c r="F2" s="25" t="s">
        <v>12</v>
      </c>
      <c r="G2" s="26" t="s">
        <v>62</v>
      </c>
      <c r="J2" s="15">
        <f>G61-J61</f>
        <v>0</v>
      </c>
      <c r="K2" s="15">
        <f>H61-M61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3.8" thickBot="1" x14ac:dyDescent="0.35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" thickTop="1" x14ac:dyDescent="0.3">
      <c r="C6" s="11"/>
      <c r="E6" s="35"/>
      <c r="F6" s="69"/>
      <c r="G6" s="35"/>
      <c r="I6" t="s">
        <v>75</v>
      </c>
      <c r="J6" s="10" t="str">
        <f>IF(G6="No Change","N/A",IF(G6="New Tag Required",Lookup!F:F,IF(G6="Remove Old Tag",Lookup!F:F,IF(G6="N/A","N/A",""))))</f>
        <v/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x14ac:dyDescent="0.3">
      <c r="C7" s="11"/>
      <c r="E7" s="35"/>
      <c r="F7" s="69"/>
      <c r="G7" s="35"/>
      <c r="J7" s="10" t="str">
        <f>IF(G7="No Change","N/A",IF(G7="New Tag Required",Lookup!F:F,IF(G7="Remove Old Tag",Lookup!F:F,IF(G7="N/A","N/A",""))))</f>
        <v/>
      </c>
      <c r="K7" s="36"/>
      <c r="L7" s="10"/>
      <c r="M7" s="10" t="str">
        <f>IF(H7="No Change","N/A",IF(H7="New Tag Required",Lookup!F:F,IF(H7="Remove Old Sign",Lookup!F:F,IF(H7="N/A","N/A",""))))</f>
        <v/>
      </c>
      <c r="N7" s="36"/>
      <c r="O7" s="10"/>
    </row>
    <row r="8" spans="1:16" ht="15" customHeight="1" x14ac:dyDescent="0.3">
      <c r="C8" s="11"/>
      <c r="E8" s="35"/>
      <c r="F8" s="70"/>
      <c r="G8" s="35"/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x14ac:dyDescent="0.3">
      <c r="C9" s="11"/>
      <c r="E9" s="38"/>
      <c r="F9" s="71"/>
      <c r="G9" s="35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x14ac:dyDescent="0.3">
      <c r="C10" s="11"/>
      <c r="E10" s="35"/>
      <c r="F10" s="70"/>
      <c r="G10" s="35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x14ac:dyDescent="0.3">
      <c r="C11" s="11"/>
      <c r="E11" s="35"/>
      <c r="F11" s="70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x14ac:dyDescent="0.3">
      <c r="C12" s="11"/>
      <c r="E12" s="35"/>
      <c r="F12" s="70"/>
      <c r="G12" s="35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x14ac:dyDescent="0.3">
      <c r="C13" s="11"/>
      <c r="E13" s="35"/>
      <c r="F13" s="70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x14ac:dyDescent="0.3">
      <c r="C14" s="11"/>
      <c r="E14" s="35"/>
      <c r="F14" s="70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x14ac:dyDescent="0.3">
      <c r="C15" s="11"/>
      <c r="E15" s="35"/>
      <c r="F15" s="70"/>
      <c r="G15" s="35"/>
      <c r="J15" s="10" t="str">
        <f>IF(G15="No Change","N/A",IF(G15="New Tag Required",Lookup!F:F,IF(G15="Remove Old Tag",Lookup!F:F,IF(G15="N/A","N/A",""))))</f>
        <v/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</row>
    <row r="16" spans="1:16" x14ac:dyDescent="0.3">
      <c r="C16" s="11"/>
      <c r="E16" s="35"/>
      <c r="F16" s="70"/>
      <c r="G16" s="35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3:15" x14ac:dyDescent="0.3">
      <c r="C17" s="11"/>
      <c r="E17" s="35"/>
      <c r="F17" s="70"/>
      <c r="G17" s="35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3:15" x14ac:dyDescent="0.3">
      <c r="C18" s="11"/>
      <c r="E18" s="35"/>
      <c r="F18" s="70"/>
      <c r="G18" s="35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3:15" x14ac:dyDescent="0.3">
      <c r="C19" s="11"/>
      <c r="E19" s="35"/>
      <c r="F19" s="70"/>
      <c r="G19" s="35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3:15" x14ac:dyDescent="0.3">
      <c r="C20" s="11"/>
      <c r="E20" s="35"/>
      <c r="F20" s="70"/>
      <c r="G20" s="35"/>
      <c r="J20" s="10" t="str">
        <f>IF(G20="No Change","N/A",IF(G20="New Tag Required",Lookup!F:F,IF(G20="Remove Old Tag",Lookup!F:F,IF(G20="N/A","N/A",""))))</f>
        <v/>
      </c>
      <c r="K20" s="39"/>
      <c r="L20" s="1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3:15" x14ac:dyDescent="0.3">
      <c r="C21" s="11"/>
      <c r="E21" s="35"/>
      <c r="F21" s="70"/>
      <c r="G21" s="35"/>
      <c r="J21" s="10" t="str">
        <f>IF(G21="No Change","N/A",IF(G21="New Tag Required",Lookup!F:F,IF(G21="Remove Old Tag",Lookup!F:F,IF(G21="N/A","N/A",""))))</f>
        <v/>
      </c>
      <c r="K21" s="39"/>
      <c r="L21" s="1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3:15" x14ac:dyDescent="0.3">
      <c r="C22" s="11"/>
      <c r="E22" s="35"/>
      <c r="F22" s="70"/>
      <c r="G22" s="35"/>
      <c r="J22" s="10" t="str">
        <f>IF(G22="No Change","N/A",IF(G22="New Tag Required",Lookup!F:F,IF(G22="Remove Old Tag",Lookup!F:F,IF(G22="N/A","N/A",""))))</f>
        <v/>
      </c>
      <c r="K22" s="39"/>
      <c r="L22" s="11"/>
      <c r="M22" s="10" t="str">
        <f>IF(H22="No Change","N/A",IF(H22="New Tag Required",Lookup!F:F,IF(H22="Remove Old Sign",Lookup!F:F,IF(H22="N/A","N/A",""))))</f>
        <v/>
      </c>
      <c r="N22" s="39"/>
      <c r="O22" s="11"/>
    </row>
    <row r="23" spans="3:15" x14ac:dyDescent="0.3">
      <c r="C23" s="11"/>
      <c r="E23" s="35"/>
      <c r="F23" s="70"/>
      <c r="G23" s="35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39"/>
      <c r="O23" s="11"/>
    </row>
    <row r="24" spans="3:15" x14ac:dyDescent="0.3">
      <c r="C24" s="11"/>
      <c r="E24" s="35"/>
      <c r="F24" s="70"/>
      <c r="G24" s="35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39"/>
      <c r="O24" s="11"/>
    </row>
    <row r="25" spans="3:15" x14ac:dyDescent="0.3">
      <c r="C25" s="11"/>
      <c r="E25" s="35"/>
      <c r="F25" s="70"/>
      <c r="G25" s="35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3:15" x14ac:dyDescent="0.3">
      <c r="C26" s="11"/>
      <c r="E26" s="35"/>
      <c r="F26" s="70"/>
      <c r="G26" s="35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3:15" x14ac:dyDescent="0.3">
      <c r="C27" s="11"/>
      <c r="E27" s="35"/>
      <c r="F27" s="70"/>
      <c r="G27" s="35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3:15" x14ac:dyDescent="0.3">
      <c r="C28" s="11"/>
      <c r="E28" s="35"/>
      <c r="F28" s="70"/>
      <c r="G28" s="35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41"/>
    </row>
    <row r="29" spans="3:15" x14ac:dyDescent="0.3">
      <c r="C29" s="11"/>
      <c r="E29" s="35"/>
      <c r="F29" s="70"/>
      <c r="G29" s="35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3:15" x14ac:dyDescent="0.3">
      <c r="C30" s="11"/>
      <c r="E30" s="35"/>
      <c r="F30" s="70"/>
      <c r="G30" s="35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3:15" x14ac:dyDescent="0.3">
      <c r="C31" s="11"/>
      <c r="E31" s="35"/>
      <c r="F31" s="70"/>
      <c r="G31" s="35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3:15" x14ac:dyDescent="0.3">
      <c r="C32" s="11"/>
      <c r="E32" s="35"/>
      <c r="F32" s="70"/>
      <c r="G32" s="35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3:14" x14ac:dyDescent="0.3">
      <c r="C33" s="11"/>
      <c r="E33" s="35"/>
      <c r="F33" s="70"/>
      <c r="G33" s="35"/>
      <c r="J33" s="10"/>
      <c r="K33" s="41"/>
      <c r="M33" s="10"/>
      <c r="N33" s="41"/>
    </row>
    <row r="34" spans="3:14" x14ac:dyDescent="0.3">
      <c r="C34" s="11"/>
      <c r="E34" s="35"/>
      <c r="F34" s="70"/>
      <c r="G34" s="35"/>
      <c r="J34" s="10"/>
      <c r="K34" s="41"/>
      <c r="M34" s="10"/>
      <c r="N34" s="41"/>
    </row>
    <row r="35" spans="3:14" x14ac:dyDescent="0.3">
      <c r="C35" s="11"/>
      <c r="E35" s="35"/>
      <c r="F35" s="70"/>
      <c r="G35" s="35"/>
      <c r="J35" s="10"/>
      <c r="K35" s="41"/>
      <c r="M35" s="10"/>
      <c r="N35" s="41"/>
    </row>
    <row r="36" spans="3:14" x14ac:dyDescent="0.3">
      <c r="C36" s="11"/>
      <c r="E36" s="35"/>
      <c r="F36" s="70"/>
      <c r="G36" s="35"/>
      <c r="J36" s="10"/>
      <c r="K36" s="41"/>
      <c r="M36" s="10"/>
      <c r="N36" s="41"/>
    </row>
    <row r="37" spans="3:14" x14ac:dyDescent="0.3">
      <c r="C37" s="11"/>
      <c r="E37" s="35"/>
      <c r="F37" s="70"/>
      <c r="G37" s="35"/>
      <c r="J37" s="10"/>
      <c r="K37" s="41"/>
      <c r="M37" s="10"/>
      <c r="N37" s="41"/>
    </row>
    <row r="38" spans="3:14" x14ac:dyDescent="0.3">
      <c r="C38" s="11"/>
      <c r="E38" s="35"/>
      <c r="F38" s="70"/>
      <c r="G38" s="35"/>
      <c r="J38" s="10"/>
      <c r="K38" s="41"/>
      <c r="M38" s="10"/>
      <c r="N38" s="41"/>
    </row>
    <row r="39" spans="3:14" x14ac:dyDescent="0.3">
      <c r="C39" s="11"/>
      <c r="E39" s="35"/>
      <c r="F39" s="70"/>
      <c r="G39" s="35"/>
      <c r="J39" s="10"/>
      <c r="K39" s="41"/>
      <c r="M39" s="10"/>
      <c r="N39" s="41"/>
    </row>
    <row r="40" spans="3:14" x14ac:dyDescent="0.3">
      <c r="C40" s="11"/>
      <c r="E40" s="35"/>
      <c r="F40" s="70"/>
      <c r="G40" s="35"/>
      <c r="J40" s="10"/>
      <c r="K40" s="41"/>
      <c r="M40" s="10"/>
      <c r="N40" s="41"/>
    </row>
    <row r="41" spans="3:14" x14ac:dyDescent="0.3">
      <c r="C41" s="11"/>
      <c r="E41" s="35"/>
      <c r="F41" s="70"/>
      <c r="G41" s="35"/>
      <c r="J41" s="10"/>
      <c r="K41" s="41"/>
      <c r="M41" s="10"/>
      <c r="N41" s="41"/>
    </row>
    <row r="42" spans="3:14" x14ac:dyDescent="0.3">
      <c r="C42" s="11"/>
      <c r="E42" s="35"/>
      <c r="F42" s="70"/>
      <c r="G42" s="35"/>
      <c r="J42" s="10"/>
      <c r="K42" s="41"/>
      <c r="M42" s="10"/>
      <c r="N42" s="41"/>
    </row>
    <row r="43" spans="3:14" x14ac:dyDescent="0.3">
      <c r="C43" s="11"/>
      <c r="E43" s="35"/>
      <c r="F43" s="70"/>
      <c r="G43" s="35"/>
      <c r="J43" s="10"/>
      <c r="K43" s="41"/>
      <c r="M43" s="10"/>
      <c r="N43" s="41"/>
    </row>
    <row r="44" spans="3:14" x14ac:dyDescent="0.3">
      <c r="C44" s="11"/>
      <c r="E44" s="35"/>
      <c r="F44" s="70"/>
      <c r="G44" s="35"/>
      <c r="J44" s="10"/>
      <c r="K44" s="41"/>
      <c r="M44" s="10"/>
      <c r="N44" s="41"/>
    </row>
    <row r="45" spans="3:14" x14ac:dyDescent="0.3">
      <c r="C45" s="11"/>
      <c r="E45" s="35"/>
      <c r="F45" s="70"/>
      <c r="G45" s="35"/>
      <c r="J45" s="10"/>
      <c r="K45" s="41"/>
      <c r="M45" s="10"/>
      <c r="N45" s="41"/>
    </row>
    <row r="46" spans="3:14" x14ac:dyDescent="0.3">
      <c r="C46" s="11"/>
      <c r="E46" s="35"/>
      <c r="F46" s="70"/>
      <c r="G46" s="35"/>
      <c r="J46" s="10"/>
      <c r="K46" s="41"/>
      <c r="M46" s="10"/>
      <c r="N46" s="41"/>
    </row>
    <row r="47" spans="3:14" x14ac:dyDescent="0.3">
      <c r="C47" s="11"/>
      <c r="E47" s="35"/>
      <c r="F47" s="70"/>
      <c r="G47" s="35"/>
      <c r="J47" s="10"/>
      <c r="K47" s="41"/>
      <c r="M47" s="10"/>
      <c r="N47" s="41"/>
    </row>
    <row r="48" spans="3:14" x14ac:dyDescent="0.3">
      <c r="C48" s="11"/>
      <c r="E48" s="35"/>
      <c r="F48" s="70"/>
      <c r="G48" s="35"/>
      <c r="J48" s="10"/>
      <c r="K48" s="41"/>
      <c r="M48" s="10"/>
      <c r="N48" s="41"/>
    </row>
    <row r="49" spans="1:14" x14ac:dyDescent="0.3">
      <c r="C49" s="11"/>
      <c r="E49" s="35"/>
      <c r="F49" s="70"/>
      <c r="G49" s="35"/>
      <c r="J49" s="10"/>
      <c r="K49" s="41"/>
      <c r="M49" s="10"/>
      <c r="N49" s="41"/>
    </row>
    <row r="50" spans="1:14" x14ac:dyDescent="0.3">
      <c r="C50" s="11"/>
      <c r="E50" s="35"/>
      <c r="F50" s="70"/>
      <c r="G50" s="35"/>
      <c r="J50" s="10"/>
      <c r="K50" s="41"/>
      <c r="M50" s="10"/>
      <c r="N50" s="41"/>
    </row>
    <row r="51" spans="1:14" x14ac:dyDescent="0.3">
      <c r="C51" s="11"/>
      <c r="E51" s="35"/>
      <c r="F51" s="70"/>
      <c r="G51" s="35"/>
      <c r="J51" s="10"/>
      <c r="K51" s="41"/>
      <c r="M51" s="10"/>
      <c r="N51" s="41"/>
    </row>
    <row r="52" spans="1:14" x14ac:dyDescent="0.3">
      <c r="C52" s="11"/>
      <c r="E52" s="35"/>
      <c r="F52" s="70"/>
      <c r="G52" s="35"/>
      <c r="J52" s="10"/>
      <c r="K52" s="41"/>
      <c r="M52" s="10"/>
      <c r="N52" s="41"/>
    </row>
    <row r="53" spans="1:14" x14ac:dyDescent="0.3">
      <c r="C53" s="11"/>
      <c r="E53" s="35"/>
      <c r="F53" s="70"/>
      <c r="G53" s="35"/>
      <c r="J53" s="10"/>
      <c r="K53" s="41"/>
      <c r="M53" s="10"/>
      <c r="N53" s="41"/>
    </row>
    <row r="54" spans="1:14" x14ac:dyDescent="0.3">
      <c r="C54" s="11"/>
      <c r="E54" s="35"/>
      <c r="F54" s="70"/>
      <c r="G54" s="35"/>
      <c r="J54" s="10"/>
      <c r="K54" s="41"/>
      <c r="M54" s="10"/>
      <c r="N54" s="41"/>
    </row>
    <row r="55" spans="1:14" x14ac:dyDescent="0.3">
      <c r="C55" s="11"/>
      <c r="E55" s="35"/>
      <c r="F55" s="70"/>
      <c r="G55" s="35"/>
      <c r="J55" s="10"/>
      <c r="K55" s="41"/>
      <c r="M55" s="10"/>
      <c r="N55" s="41"/>
    </row>
    <row r="56" spans="1:14" x14ac:dyDescent="0.3">
      <c r="C56" s="11"/>
      <c r="E56" s="35"/>
      <c r="F56" s="70"/>
      <c r="G56" s="35"/>
      <c r="J56" s="10"/>
      <c r="K56" s="41"/>
      <c r="M56" s="10"/>
      <c r="N56" s="41"/>
    </row>
    <row r="57" spans="1:14" x14ac:dyDescent="0.3">
      <c r="C57" s="11"/>
      <c r="E57" s="35"/>
      <c r="F57" s="70"/>
      <c r="G57" s="35"/>
      <c r="J57" s="10"/>
      <c r="K57" s="41"/>
      <c r="M57" s="10"/>
      <c r="N57" s="41"/>
    </row>
    <row r="58" spans="1:14" x14ac:dyDescent="0.3">
      <c r="C58" s="11"/>
      <c r="E58" s="35"/>
      <c r="F58" s="70"/>
      <c r="G58" s="35"/>
      <c r="J58" s="10"/>
      <c r="K58" s="41"/>
      <c r="M58" s="10"/>
      <c r="N58" s="41"/>
    </row>
    <row r="59" spans="1:14" ht="15" thickBot="1" x14ac:dyDescent="0.35">
      <c r="C59" s="11"/>
      <c r="E59" s="35"/>
      <c r="F59" s="70"/>
      <c r="G59" s="35"/>
      <c r="K59" s="41"/>
      <c r="N59" s="41"/>
    </row>
    <row r="60" spans="1:14" ht="43.2" x14ac:dyDescent="0.3">
      <c r="A60" s="72"/>
      <c r="C60" s="11"/>
      <c r="E60" s="35"/>
      <c r="F60" s="35"/>
      <c r="G60" s="42" t="s">
        <v>47</v>
      </c>
      <c r="H60" s="43" t="s">
        <v>48</v>
      </c>
      <c r="J60" s="44" t="s">
        <v>42</v>
      </c>
      <c r="K60" s="10"/>
      <c r="L60" s="10"/>
      <c r="M60" s="44" t="s">
        <v>43</v>
      </c>
    </row>
    <row r="61" spans="1:14" ht="15" thickBot="1" x14ac:dyDescent="0.35">
      <c r="A61" s="72"/>
      <c r="C61" s="11"/>
      <c r="E61" s="35"/>
      <c r="F61" s="35"/>
      <c r="G61" s="14">
        <f>COUNTIF(G6:G60,"New Tag Required")</f>
        <v>0</v>
      </c>
      <c r="H61" s="13">
        <f>COUNTIF(H6:H60,"New Sign Required")</f>
        <v>0</v>
      </c>
      <c r="J61" s="12">
        <f>COUNTIF(J6:J60,"Installed")</f>
        <v>0</v>
      </c>
      <c r="K61" s="10"/>
      <c r="L61" s="10"/>
      <c r="M61" s="12">
        <f>COUNTIF(M6:M60,"Installed")</f>
        <v>0</v>
      </c>
    </row>
    <row r="62" spans="1:14" x14ac:dyDescent="0.3">
      <c r="A62" s="72"/>
      <c r="C62" s="11"/>
      <c r="E62" s="35"/>
      <c r="F62" s="35"/>
      <c r="G62" s="35"/>
    </row>
    <row r="63" spans="1:14" x14ac:dyDescent="0.3">
      <c r="A63" s="72"/>
      <c r="C63" s="11"/>
      <c r="E63" s="35"/>
      <c r="F63" s="35"/>
      <c r="G63" s="35"/>
    </row>
    <row r="64" spans="1:14" x14ac:dyDescent="0.3">
      <c r="A64" s="72"/>
      <c r="C64" s="11"/>
      <c r="E64" s="35"/>
      <c r="F64" s="35"/>
      <c r="G64" s="35"/>
    </row>
    <row r="65" spans="1:7" x14ac:dyDescent="0.3">
      <c r="A65" s="72"/>
      <c r="C65" s="11"/>
      <c r="E65" s="35"/>
      <c r="F65" s="35"/>
      <c r="G65" s="35"/>
    </row>
    <row r="66" spans="1:7" x14ac:dyDescent="0.3">
      <c r="A66" s="72"/>
      <c r="C66" s="11"/>
      <c r="E66" s="35"/>
      <c r="F66" s="35"/>
      <c r="G66" s="35"/>
    </row>
    <row r="67" spans="1:7" x14ac:dyDescent="0.3">
      <c r="A67" s="72"/>
      <c r="C67" s="11"/>
      <c r="E67" s="35"/>
      <c r="F67" s="35"/>
      <c r="G67" s="35"/>
    </row>
    <row r="68" spans="1:7" x14ac:dyDescent="0.3">
      <c r="A68" s="72"/>
      <c r="C68" s="11"/>
      <c r="E68" s="35"/>
      <c r="F68" s="35"/>
      <c r="G68" s="35"/>
    </row>
    <row r="69" spans="1:7" x14ac:dyDescent="0.3">
      <c r="A69" s="73"/>
      <c r="C69" s="11"/>
      <c r="E69" s="35"/>
      <c r="F69" s="46"/>
      <c r="G69" s="35"/>
    </row>
    <row r="70" spans="1:7" x14ac:dyDescent="0.3">
      <c r="A70" s="45"/>
      <c r="C70" s="11"/>
      <c r="E70" s="35"/>
      <c r="F70" s="46"/>
      <c r="G70" s="35"/>
    </row>
    <row r="71" spans="1:7" x14ac:dyDescent="0.3">
      <c r="A71" s="45"/>
      <c r="C71" s="11"/>
      <c r="E71" s="35"/>
      <c r="F71" s="47"/>
      <c r="G71" s="35"/>
    </row>
    <row r="72" spans="1:7" x14ac:dyDescent="0.3">
      <c r="A72" s="37"/>
      <c r="C72" s="11"/>
      <c r="E72" s="35"/>
      <c r="F72" s="46"/>
      <c r="G72" s="35"/>
    </row>
    <row r="73" spans="1:7" x14ac:dyDescent="0.3">
      <c r="A73" s="37"/>
      <c r="C73" s="11"/>
      <c r="E73" s="35"/>
      <c r="F73" s="46"/>
      <c r="G73" s="35"/>
    </row>
    <row r="74" spans="1:7" x14ac:dyDescent="0.3">
      <c r="A74" s="48"/>
      <c r="C74" s="11"/>
      <c r="E74" s="35"/>
      <c r="F74" s="35"/>
      <c r="G74" s="35"/>
    </row>
    <row r="75" spans="1:7" x14ac:dyDescent="0.3">
      <c r="A75" s="48"/>
      <c r="C75" s="11"/>
      <c r="E75" s="35"/>
      <c r="F75" s="35"/>
      <c r="G75" s="35"/>
    </row>
    <row r="76" spans="1:7" x14ac:dyDescent="0.3">
      <c r="A76" s="48"/>
      <c r="C76" s="11"/>
      <c r="E76" s="35"/>
      <c r="F76" s="35"/>
      <c r="G76" s="35"/>
    </row>
    <row r="77" spans="1:7" x14ac:dyDescent="0.3">
      <c r="A77" s="48"/>
      <c r="C77" s="11"/>
      <c r="E77" s="35"/>
      <c r="F77" s="35"/>
      <c r="G77" s="35"/>
    </row>
    <row r="78" spans="1:7" x14ac:dyDescent="0.3">
      <c r="A78" s="49"/>
      <c r="C78" s="11"/>
      <c r="E78" s="35"/>
      <c r="F78" s="40"/>
      <c r="G78" s="35"/>
    </row>
    <row r="79" spans="1:7" x14ac:dyDescent="0.3">
      <c r="A79" s="48"/>
      <c r="C79" s="11"/>
      <c r="E79" s="35"/>
      <c r="F79" s="35"/>
      <c r="G79" s="35"/>
    </row>
    <row r="80" spans="1:7" x14ac:dyDescent="0.3">
      <c r="A80" s="48"/>
      <c r="C80" s="11"/>
      <c r="E80" s="35"/>
      <c r="F80" s="35"/>
      <c r="G80" s="35"/>
    </row>
    <row r="81" spans="1:7" x14ac:dyDescent="0.3">
      <c r="A81" s="37"/>
      <c r="C81" s="11"/>
      <c r="E81" s="35"/>
      <c r="F81" s="35"/>
      <c r="G81" s="35"/>
    </row>
    <row r="82" spans="1:7" x14ac:dyDescent="0.3">
      <c r="A82" s="37"/>
      <c r="C82" s="11"/>
    </row>
    <row r="83" spans="1:7" x14ac:dyDescent="0.3">
      <c r="C83" s="11"/>
    </row>
    <row r="84" spans="1:7" x14ac:dyDescent="0.3">
      <c r="C84" s="11"/>
    </row>
    <row r="85" spans="1:7" x14ac:dyDescent="0.3">
      <c r="C85" s="11"/>
    </row>
    <row r="86" spans="1:7" x14ac:dyDescent="0.3">
      <c r="C86" s="11"/>
    </row>
    <row r="87" spans="1:7" x14ac:dyDescent="0.3">
      <c r="C87" s="11"/>
    </row>
    <row r="88" spans="1:7" x14ac:dyDescent="0.3">
      <c r="C88" s="11"/>
    </row>
    <row r="89" spans="1:7" x14ac:dyDescent="0.3">
      <c r="C89" s="11"/>
    </row>
    <row r="90" spans="1:7" x14ac:dyDescent="0.3">
      <c r="C90" s="11"/>
    </row>
    <row r="91" spans="1:7" x14ac:dyDescent="0.3">
      <c r="C91" s="11"/>
    </row>
    <row r="92" spans="1:7" x14ac:dyDescent="0.3">
      <c r="C92" s="11"/>
    </row>
    <row r="93" spans="1:7" x14ac:dyDescent="0.3">
      <c r="C93" s="11"/>
    </row>
    <row r="94" spans="1:7" x14ac:dyDescent="0.3">
      <c r="C94" s="11"/>
    </row>
    <row r="95" spans="1:7" x14ac:dyDescent="0.3">
      <c r="C95" s="11"/>
    </row>
    <row r="96" spans="1:7" x14ac:dyDescent="0.3">
      <c r="C96" s="11"/>
    </row>
    <row r="97" spans="3:3" x14ac:dyDescent="0.3">
      <c r="C97" s="11"/>
    </row>
    <row r="98" spans="3:3" x14ac:dyDescent="0.3">
      <c r="C98" s="11"/>
    </row>
    <row r="99" spans="3:3" x14ac:dyDescent="0.3">
      <c r="C99" s="11"/>
    </row>
    <row r="100" spans="3:3" x14ac:dyDescent="0.3">
      <c r="C100" s="11"/>
    </row>
    <row r="101" spans="3:3" x14ac:dyDescent="0.3">
      <c r="C101" s="11"/>
    </row>
    <row r="102" spans="3:3" x14ac:dyDescent="0.3">
      <c r="C102" s="11"/>
    </row>
    <row r="103" spans="3:3" x14ac:dyDescent="0.3">
      <c r="C103" s="11"/>
    </row>
    <row r="104" spans="3:3" x14ac:dyDescent="0.3">
      <c r="C104" s="11"/>
    </row>
    <row r="105" spans="3:3" x14ac:dyDescent="0.3">
      <c r="C105" s="11"/>
    </row>
    <row r="106" spans="3:3" x14ac:dyDescent="0.3">
      <c r="C106" s="11"/>
    </row>
    <row r="107" spans="3:3" x14ac:dyDescent="0.3">
      <c r="C107" s="11"/>
    </row>
    <row r="108" spans="3:3" x14ac:dyDescent="0.3">
      <c r="C108" s="11"/>
    </row>
    <row r="109" spans="3:3" x14ac:dyDescent="0.3">
      <c r="C109" s="11"/>
    </row>
    <row r="110" spans="3:3" x14ac:dyDescent="0.3">
      <c r="C110" s="11"/>
    </row>
    <row r="227" spans="3:3" x14ac:dyDescent="0.3">
      <c r="C227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66:G80 G10:G59">
    <cfRule type="containsText" dxfId="52" priority="122" operator="containsText" text="New Tag Required">
      <formula>NOT(ISERROR(SEARCH("New Tag Required",G10)))</formula>
    </cfRule>
  </conditionalFormatting>
  <conditionalFormatting sqref="D6 D8 D10:D126">
    <cfRule type="containsText" dxfId="51" priority="121" operator="containsText" text="Yes">
      <formula>NOT(ISERROR(SEARCH("Yes",D6)))</formula>
    </cfRule>
  </conditionalFormatting>
  <conditionalFormatting sqref="H66:H126 H227:H448 H10:H59">
    <cfRule type="containsText" dxfId="50" priority="109" operator="containsText" text="New Sign Required">
      <formula>NOT(ISERROR(SEARCH("New Sign Required",H10)))</formula>
    </cfRule>
  </conditionalFormatting>
  <conditionalFormatting sqref="G66:G126 G10:H59">
    <cfRule type="containsText" dxfId="49" priority="108" operator="containsText" text="Action Required">
      <formula>NOT(ISERROR(SEARCH("Action Required",G10)))</formula>
    </cfRule>
  </conditionalFormatting>
  <conditionalFormatting sqref="H66:H126">
    <cfRule type="containsText" dxfId="48" priority="107" operator="containsText" text="Action Required">
      <formula>NOT(ISERROR(SEARCH("Action Required",H66)))</formula>
    </cfRule>
  </conditionalFormatting>
  <conditionalFormatting sqref="G6 G62:G65">
    <cfRule type="containsText" dxfId="47" priority="49" operator="containsText" text="New Tag Required">
      <formula>NOT(ISERROR(SEARCH("New Tag Required",G6)))</formula>
    </cfRule>
  </conditionalFormatting>
  <conditionalFormatting sqref="H6 H62:H65">
    <cfRule type="containsText" dxfId="46" priority="47" operator="containsText" text="New Sign Required">
      <formula>NOT(ISERROR(SEARCH("New Sign Required",H6)))</formula>
    </cfRule>
  </conditionalFormatting>
  <conditionalFormatting sqref="G6 G62:G65">
    <cfRule type="containsText" dxfId="45" priority="46" operator="containsText" text="Action Required">
      <formula>NOT(ISERROR(SEARCH("Action Required",G6)))</formula>
    </cfRule>
  </conditionalFormatting>
  <conditionalFormatting sqref="H6 H62:H65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27:D226">
    <cfRule type="containsText" dxfId="40" priority="41" operator="containsText" text="Yes">
      <formula>NOT(ISERROR(SEARCH("Yes",D127)))</formula>
    </cfRule>
  </conditionalFormatting>
  <conditionalFormatting sqref="H127:H226">
    <cfRule type="containsText" dxfId="39" priority="40" operator="containsText" text="New Sign Required">
      <formula>NOT(ISERROR(SEARCH("New Sign Required",H127)))</formula>
    </cfRule>
  </conditionalFormatting>
  <conditionalFormatting sqref="G127:G226">
    <cfRule type="containsText" dxfId="38" priority="39" operator="containsText" text="Action Required">
      <formula>NOT(ISERROR(SEARCH("Action Required",G127)))</formula>
    </cfRule>
  </conditionalFormatting>
  <conditionalFormatting sqref="H127:H226">
    <cfRule type="containsText" dxfId="37" priority="38" operator="containsText" text="Action Required">
      <formula>NOT(ISERROR(SEARCH("Action Required",H127)))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58">
    <cfRule type="cellIs" dxfId="25" priority="14" operator="equal">
      <formula>0</formula>
    </cfRule>
  </conditionalFormatting>
  <conditionalFormatting sqref="M6:M58">
    <cfRule type="cellIs" dxfId="24" priority="13" operator="equal">
      <formula>0</formula>
    </cfRule>
  </conditionalFormatting>
  <conditionalFormatting sqref="J6:J58 M6:M58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227:H431">
      <formula1>DoorSignage</formula1>
    </dataValidation>
    <dataValidation type="list" allowBlank="1" showInputMessage="1" showErrorMessage="1" sqref="D6:D10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H62:H226 H59</xm:sqref>
        </x14:dataValidation>
        <x14:dataValidation type="list" allowBlank="1" showInputMessage="1" showErrorMessage="1">
          <x14:formula1>
            <xm:f>Lookup!$A$1:$A$4</xm:f>
          </x14:formula1>
          <xm:sqref>G62:G226 G59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G6:G58</xm:sqref>
        </x14:dataValidation>
        <x14:dataValidation type="list" allowBlank="1" showInputMessage="1" showErrorMessage="1">
          <x14:formula1>
            <xm:f>Lookup!$D$1:$D$10</xm:f>
          </x14:formula1>
          <xm:sqref>H6:H58</xm:sqref>
        </x14:dataValidation>
        <x14:dataValidation type="list" allowBlank="1" showInputMessage="1" showErrorMessage="1">
          <x14:formula1>
            <xm:f>Lookup!$F$1:$F$7</xm:f>
          </x14:formula1>
          <xm:sqref>J6:J58</xm:sqref>
        </x14:dataValidation>
        <x14:dataValidation type="list" allowBlank="1" showInputMessage="1" showErrorMessage="1">
          <x14:formula1>
            <xm:f>Lookup!$F$1:$F$8</xm:f>
          </x14:formula1>
          <xm:sqref>M6:M58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>
          <x14:formula1>
            <xm:f>Lookup!$E$1:$E$18</xm:f>
          </x14:formula1>
          <xm:sqref>C6:C226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zoomScale="90" zoomScaleNormal="90" workbookViewId="0">
      <selection activeCell="F17" sqref="F17"/>
    </sheetView>
  </sheetViews>
  <sheetFormatPr defaultColWidth="9.109375" defaultRowHeight="14.4" x14ac:dyDescent="0.3"/>
  <cols>
    <col min="1" max="1" width="22.44140625" style="63" bestFit="1" customWidth="1"/>
    <col min="2" max="2" width="36.5546875" style="63" bestFit="1" customWidth="1"/>
    <col min="3" max="3" width="24" style="56" customWidth="1"/>
    <col min="4" max="4" width="14.33203125" style="56" bestFit="1" customWidth="1"/>
    <col min="5" max="5" width="13.6640625" style="56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0039</v>
      </c>
      <c r="C1" s="54"/>
      <c r="D1" s="18" t="s">
        <v>10</v>
      </c>
      <c r="E1" s="55">
        <f>'KD Changes'!G1</f>
        <v>41978</v>
      </c>
    </row>
    <row r="2" spans="1:10" ht="15" customHeight="1" x14ac:dyDescent="0.25">
      <c r="A2" s="58" t="s">
        <v>8</v>
      </c>
      <c r="B2" s="59" t="str">
        <f>VLOOKUP(B1,[1]BuildingList!A:B,2,FALSE)</f>
        <v>Margaret I. King Library</v>
      </c>
      <c r="C2" s="60"/>
      <c r="D2" s="61" t="s">
        <v>12</v>
      </c>
      <c r="E2" s="62" t="str">
        <f>'KD Changes'!G2</f>
        <v>Adam Davidson</v>
      </c>
    </row>
    <row r="5" spans="1:10" s="34" customFormat="1" ht="24" customHeight="1" thickBot="1" x14ac:dyDescent="0.35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" thickTop="1" x14ac:dyDescent="0.3">
      <c r="A6" s="1" t="s">
        <v>74</v>
      </c>
      <c r="B6" s="76" t="s">
        <v>76</v>
      </c>
      <c r="C6" s="56" t="s">
        <v>72</v>
      </c>
      <c r="D6" s="56">
        <v>30</v>
      </c>
      <c r="G6" s="34"/>
      <c r="H6" s="34"/>
      <c r="I6" s="56"/>
      <c r="J6" s="56"/>
    </row>
    <row r="7" spans="1:10" ht="15" customHeight="1" x14ac:dyDescent="0.3">
      <c r="A7" s="7" t="s">
        <v>77</v>
      </c>
      <c r="B7" s="1" t="s">
        <v>78</v>
      </c>
      <c r="C7" s="56" t="s">
        <v>69</v>
      </c>
      <c r="D7" s="56">
        <v>30</v>
      </c>
      <c r="G7" s="34"/>
      <c r="H7" s="34"/>
      <c r="I7" s="56"/>
      <c r="J7" s="56"/>
    </row>
    <row r="8" spans="1:10" x14ac:dyDescent="0.3">
      <c r="A8" s="7" t="s">
        <v>79</v>
      </c>
      <c r="B8" s="1" t="s">
        <v>80</v>
      </c>
      <c r="C8" s="56" t="s">
        <v>69</v>
      </c>
      <c r="D8" s="56">
        <v>30</v>
      </c>
      <c r="G8" s="34"/>
      <c r="H8" s="34"/>
      <c r="I8" s="56"/>
      <c r="J8" s="56"/>
    </row>
    <row r="9" spans="1:10" x14ac:dyDescent="0.3">
      <c r="A9" s="7" t="s">
        <v>81</v>
      </c>
      <c r="B9" s="1" t="s">
        <v>82</v>
      </c>
      <c r="C9" s="56" t="s">
        <v>69</v>
      </c>
      <c r="D9" s="56">
        <v>30</v>
      </c>
      <c r="F9" s="65"/>
      <c r="G9" s="34"/>
      <c r="H9" s="34"/>
    </row>
    <row r="10" spans="1:10" x14ac:dyDescent="0.3">
      <c r="A10" s="7" t="s">
        <v>83</v>
      </c>
      <c r="B10" s="1" t="s">
        <v>84</v>
      </c>
      <c r="C10" s="56" t="s">
        <v>69</v>
      </c>
      <c r="D10" s="56">
        <v>30</v>
      </c>
      <c r="F10" s="65"/>
      <c r="G10" s="34"/>
      <c r="H10" s="34"/>
    </row>
    <row r="11" spans="1:10" x14ac:dyDescent="0.3">
      <c r="A11" s="7" t="s">
        <v>85</v>
      </c>
      <c r="B11" s="1" t="s">
        <v>86</v>
      </c>
      <c r="C11" s="56" t="s">
        <v>69</v>
      </c>
      <c r="D11" s="56">
        <v>30</v>
      </c>
      <c r="F11" s="65"/>
      <c r="G11" s="34"/>
      <c r="H11" s="34"/>
    </row>
    <row r="12" spans="1:10" x14ac:dyDescent="0.3">
      <c r="A12" s="7" t="s">
        <v>87</v>
      </c>
      <c r="B12" s="1" t="s">
        <v>88</v>
      </c>
      <c r="C12" s="56" t="s">
        <v>69</v>
      </c>
      <c r="D12" s="56">
        <v>30</v>
      </c>
      <c r="F12" s="65"/>
      <c r="G12" s="34"/>
      <c r="H12" s="34"/>
    </row>
    <row r="13" spans="1:10" x14ac:dyDescent="0.3">
      <c r="A13" s="7" t="s">
        <v>89</v>
      </c>
      <c r="B13" s="1" t="s">
        <v>90</v>
      </c>
      <c r="C13" s="56" t="s">
        <v>69</v>
      </c>
      <c r="D13" s="56">
        <v>30</v>
      </c>
      <c r="F13" s="65"/>
      <c r="G13" s="34"/>
      <c r="H13" s="34"/>
    </row>
    <row r="14" spans="1:10" x14ac:dyDescent="0.3">
      <c r="A14" s="7" t="s">
        <v>91</v>
      </c>
      <c r="B14" s="1" t="s">
        <v>92</v>
      </c>
      <c r="C14" s="56" t="s">
        <v>69</v>
      </c>
      <c r="D14" s="56">
        <v>30</v>
      </c>
      <c r="F14" s="65"/>
      <c r="G14" s="34"/>
      <c r="H14" s="34"/>
    </row>
    <row r="15" spans="1:10" x14ac:dyDescent="0.3">
      <c r="A15" s="7" t="s">
        <v>93</v>
      </c>
      <c r="B15" s="1" t="s">
        <v>94</v>
      </c>
      <c r="C15" s="56" t="s">
        <v>69</v>
      </c>
      <c r="D15" s="56">
        <v>30</v>
      </c>
      <c r="F15" s="65"/>
      <c r="G15" s="34"/>
      <c r="H15" s="34"/>
    </row>
    <row r="16" spans="1:10" x14ac:dyDescent="0.3">
      <c r="A16" s="7" t="s">
        <v>95</v>
      </c>
      <c r="B16" s="1" t="s">
        <v>96</v>
      </c>
      <c r="C16" s="56" t="s">
        <v>69</v>
      </c>
      <c r="D16" s="56">
        <v>30</v>
      </c>
      <c r="F16" s="65"/>
      <c r="G16" s="34"/>
      <c r="H16" s="34"/>
    </row>
    <row r="17" spans="1:8" x14ac:dyDescent="0.3">
      <c r="A17" s="7" t="s">
        <v>97</v>
      </c>
      <c r="B17" s="1" t="s">
        <v>98</v>
      </c>
      <c r="C17" s="56" t="s">
        <v>69</v>
      </c>
      <c r="D17" s="56">
        <v>30</v>
      </c>
      <c r="F17" s="65"/>
      <c r="G17" s="34"/>
      <c r="H17" s="34"/>
    </row>
    <row r="18" spans="1:8" x14ac:dyDescent="0.3">
      <c r="A18" s="7" t="s">
        <v>99</v>
      </c>
      <c r="B18" s="1" t="s">
        <v>100</v>
      </c>
      <c r="C18" s="56" t="s">
        <v>69</v>
      </c>
      <c r="D18" s="56">
        <v>30</v>
      </c>
      <c r="F18" s="65"/>
      <c r="G18" s="34"/>
      <c r="H18" s="34"/>
    </row>
    <row r="19" spans="1:8" x14ac:dyDescent="0.3">
      <c r="A19" s="7" t="s">
        <v>101</v>
      </c>
      <c r="B19" s="1" t="s">
        <v>102</v>
      </c>
      <c r="C19" s="56" t="s">
        <v>69</v>
      </c>
      <c r="D19" s="56">
        <v>30</v>
      </c>
      <c r="F19" s="65"/>
      <c r="G19" s="34"/>
      <c r="H19" s="34"/>
    </row>
    <row r="20" spans="1:8" x14ac:dyDescent="0.3">
      <c r="A20" s="7" t="s">
        <v>103</v>
      </c>
      <c r="B20" s="1" t="s">
        <v>104</v>
      </c>
      <c r="C20" s="56" t="s">
        <v>69</v>
      </c>
      <c r="D20" s="56">
        <v>30</v>
      </c>
      <c r="F20" s="66"/>
      <c r="G20" s="34"/>
      <c r="H20" s="34"/>
    </row>
    <row r="21" spans="1:8" x14ac:dyDescent="0.3">
      <c r="A21" s="7" t="s">
        <v>105</v>
      </c>
      <c r="B21" s="1" t="s">
        <v>106</v>
      </c>
      <c r="C21" s="56" t="s">
        <v>69</v>
      </c>
      <c r="D21" s="56">
        <v>30</v>
      </c>
      <c r="F21" s="65"/>
      <c r="G21" s="34"/>
      <c r="H21" s="34"/>
    </row>
    <row r="22" spans="1:8" x14ac:dyDescent="0.3">
      <c r="A22" s="7" t="s">
        <v>107</v>
      </c>
      <c r="B22" s="1" t="s">
        <v>108</v>
      </c>
      <c r="C22" s="56" t="s">
        <v>69</v>
      </c>
      <c r="D22" s="56">
        <v>30</v>
      </c>
      <c r="F22" s="65"/>
      <c r="G22" s="34"/>
      <c r="H22" s="34"/>
    </row>
    <row r="23" spans="1:8" x14ac:dyDescent="0.3">
      <c r="A23" s="7" t="s">
        <v>109</v>
      </c>
      <c r="B23" s="1" t="s">
        <v>110</v>
      </c>
      <c r="C23" s="56" t="s">
        <v>69</v>
      </c>
      <c r="D23" s="56">
        <v>30</v>
      </c>
      <c r="F23" s="65"/>
      <c r="G23" s="34"/>
      <c r="H23" s="34"/>
    </row>
    <row r="24" spans="1:8" x14ac:dyDescent="0.3">
      <c r="A24" s="7" t="s">
        <v>111</v>
      </c>
      <c r="B24" s="1" t="s">
        <v>112</v>
      </c>
      <c r="C24" s="56" t="s">
        <v>69</v>
      </c>
      <c r="D24" s="56">
        <v>30</v>
      </c>
      <c r="F24" s="65"/>
      <c r="G24" s="34"/>
      <c r="H24" s="34"/>
    </row>
    <row r="25" spans="1:8" x14ac:dyDescent="0.3">
      <c r="A25" s="7" t="s">
        <v>113</v>
      </c>
      <c r="B25" s="1" t="s">
        <v>114</v>
      </c>
      <c r="C25" s="56" t="s">
        <v>69</v>
      </c>
      <c r="D25" s="56">
        <v>30</v>
      </c>
      <c r="F25" s="65"/>
      <c r="G25" s="34"/>
      <c r="H25" s="34"/>
    </row>
    <row r="26" spans="1:8" x14ac:dyDescent="0.3">
      <c r="A26" s="7" t="s">
        <v>115</v>
      </c>
      <c r="B26" s="1" t="s">
        <v>116</v>
      </c>
      <c r="C26" s="56" t="s">
        <v>69</v>
      </c>
      <c r="D26" s="56">
        <v>30</v>
      </c>
      <c r="F26" s="65"/>
      <c r="G26" s="34"/>
      <c r="H26" s="34"/>
    </row>
    <row r="27" spans="1:8" x14ac:dyDescent="0.3">
      <c r="A27" s="7" t="s">
        <v>117</v>
      </c>
      <c r="B27" s="1" t="s">
        <v>118</v>
      </c>
      <c r="C27" s="56" t="s">
        <v>69</v>
      </c>
      <c r="D27" s="56">
        <v>30</v>
      </c>
      <c r="F27" s="65"/>
      <c r="G27" s="34"/>
      <c r="H27" s="34"/>
    </row>
    <row r="28" spans="1:8" x14ac:dyDescent="0.3">
      <c r="A28" s="7" t="s">
        <v>119</v>
      </c>
      <c r="B28" s="1" t="s">
        <v>120</v>
      </c>
      <c r="C28" s="56" t="s">
        <v>69</v>
      </c>
      <c r="D28" s="56">
        <v>30</v>
      </c>
      <c r="F28" s="65"/>
      <c r="G28" s="34"/>
      <c r="H28" s="34"/>
    </row>
    <row r="29" spans="1:8" x14ac:dyDescent="0.3">
      <c r="A29" s="7" t="s">
        <v>121</v>
      </c>
      <c r="B29" s="1" t="s">
        <v>122</v>
      </c>
      <c r="C29" s="56" t="s">
        <v>69</v>
      </c>
      <c r="D29" s="56">
        <v>30</v>
      </c>
      <c r="F29" s="65"/>
      <c r="G29" s="34"/>
      <c r="H29" s="34"/>
    </row>
    <row r="30" spans="1:8" x14ac:dyDescent="0.3">
      <c r="A30" s="7" t="s">
        <v>123</v>
      </c>
      <c r="B30" s="1" t="s">
        <v>124</v>
      </c>
      <c r="C30" s="56" t="s">
        <v>69</v>
      </c>
      <c r="D30" s="56">
        <v>30</v>
      </c>
      <c r="E30" s="65"/>
      <c r="F30" s="65"/>
      <c r="G30" s="34"/>
      <c r="H30" s="34"/>
    </row>
    <row r="31" spans="1:8" x14ac:dyDescent="0.3">
      <c r="A31" s="7" t="s">
        <v>125</v>
      </c>
      <c r="B31" s="1" t="s">
        <v>126</v>
      </c>
      <c r="C31" s="56" t="s">
        <v>69</v>
      </c>
      <c r="D31" s="56">
        <v>30</v>
      </c>
      <c r="E31" s="65"/>
      <c r="F31" s="65"/>
      <c r="G31" s="34"/>
      <c r="H31" s="34"/>
    </row>
    <row r="32" spans="1:8" x14ac:dyDescent="0.3">
      <c r="A32" s="7" t="s">
        <v>127</v>
      </c>
      <c r="B32" s="1" t="s">
        <v>128</v>
      </c>
      <c r="C32" s="56" t="s">
        <v>69</v>
      </c>
      <c r="D32" s="56">
        <v>30</v>
      </c>
      <c r="E32" s="65"/>
      <c r="F32" s="65"/>
      <c r="G32" s="34"/>
      <c r="H32" s="34"/>
    </row>
    <row r="33" spans="1:8" x14ac:dyDescent="0.3">
      <c r="A33" s="7" t="s">
        <v>129</v>
      </c>
      <c r="B33" s="1" t="s">
        <v>130</v>
      </c>
      <c r="C33" s="56" t="s">
        <v>69</v>
      </c>
      <c r="D33" s="56">
        <v>30</v>
      </c>
      <c r="E33" s="65"/>
      <c r="F33" s="65"/>
      <c r="G33" s="34"/>
      <c r="H33" s="34"/>
    </row>
    <row r="34" spans="1:8" x14ac:dyDescent="0.3">
      <c r="A34" s="7" t="s">
        <v>131</v>
      </c>
      <c r="B34" s="1" t="s">
        <v>132</v>
      </c>
      <c r="C34" s="56" t="s">
        <v>69</v>
      </c>
      <c r="D34" s="56">
        <v>30</v>
      </c>
      <c r="E34" s="65"/>
      <c r="F34" s="65"/>
      <c r="G34" s="34"/>
      <c r="H34" s="34"/>
    </row>
    <row r="35" spans="1:8" x14ac:dyDescent="0.3">
      <c r="A35" s="7" t="s">
        <v>133</v>
      </c>
      <c r="B35" s="1" t="s">
        <v>134</v>
      </c>
      <c r="C35" s="56" t="s">
        <v>69</v>
      </c>
      <c r="D35" s="56">
        <v>30</v>
      </c>
      <c r="E35" s="65"/>
      <c r="F35" s="65"/>
      <c r="G35" s="34"/>
      <c r="H35" s="34"/>
    </row>
    <row r="36" spans="1:8" x14ac:dyDescent="0.3">
      <c r="A36" s="7" t="s">
        <v>135</v>
      </c>
      <c r="B36" s="1" t="s">
        <v>136</v>
      </c>
      <c r="C36" s="56" t="s">
        <v>69</v>
      </c>
      <c r="D36" s="56">
        <v>30</v>
      </c>
      <c r="E36" s="65"/>
      <c r="F36" s="65"/>
      <c r="G36" s="34"/>
      <c r="H36" s="34"/>
    </row>
    <row r="37" spans="1:8" x14ac:dyDescent="0.3">
      <c r="A37" s="7" t="s">
        <v>137</v>
      </c>
      <c r="B37" s="1" t="s">
        <v>138</v>
      </c>
      <c r="C37" s="56" t="s">
        <v>69</v>
      </c>
      <c r="D37" s="56">
        <v>30</v>
      </c>
      <c r="E37" s="65"/>
      <c r="F37" s="65"/>
      <c r="G37" s="34"/>
      <c r="H37" s="34"/>
    </row>
    <row r="38" spans="1:8" x14ac:dyDescent="0.3">
      <c r="A38" s="64"/>
      <c r="E38" s="65"/>
      <c r="F38" s="65"/>
      <c r="G38" s="65"/>
    </row>
    <row r="39" spans="1:8" x14ac:dyDescent="0.3">
      <c r="E39" s="65"/>
      <c r="F39" s="65"/>
      <c r="G39" s="65"/>
    </row>
    <row r="40" spans="1:8" x14ac:dyDescent="0.3">
      <c r="E40" s="65"/>
      <c r="F40" s="67"/>
      <c r="G40" s="65"/>
    </row>
    <row r="41" spans="1:8" x14ac:dyDescent="0.3">
      <c r="E41" s="65"/>
      <c r="F41" s="67"/>
      <c r="G41" s="65"/>
    </row>
    <row r="42" spans="1:8" x14ac:dyDescent="0.3">
      <c r="E42" s="65"/>
      <c r="F42" s="68"/>
      <c r="G42" s="65"/>
    </row>
    <row r="43" spans="1:8" x14ac:dyDescent="0.3">
      <c r="E43" s="65"/>
      <c r="F43" s="67"/>
      <c r="G43" s="65"/>
    </row>
    <row r="44" spans="1:8" x14ac:dyDescent="0.3">
      <c r="E44" s="65"/>
      <c r="F44" s="67"/>
      <c r="G44" s="65"/>
    </row>
    <row r="45" spans="1:8" x14ac:dyDescent="0.3">
      <c r="E45" s="65"/>
      <c r="F45" s="65"/>
      <c r="G45" s="65"/>
    </row>
    <row r="46" spans="1:8" x14ac:dyDescent="0.3">
      <c r="E46" s="65"/>
      <c r="F46" s="65"/>
      <c r="G46" s="65"/>
    </row>
    <row r="47" spans="1:8" x14ac:dyDescent="0.3">
      <c r="E47" s="65"/>
      <c r="F47" s="65"/>
      <c r="G47" s="65"/>
    </row>
    <row r="48" spans="1:8" x14ac:dyDescent="0.3">
      <c r="E48" s="65"/>
      <c r="F48" s="65"/>
      <c r="G48" s="65"/>
    </row>
    <row r="49" spans="3:7" x14ac:dyDescent="0.3">
      <c r="C49" s="57"/>
      <c r="E49" s="65"/>
      <c r="F49" s="66"/>
      <c r="G49" s="65"/>
    </row>
    <row r="50" spans="3:7" x14ac:dyDescent="0.3">
      <c r="C50" s="57"/>
      <c r="E50" s="65"/>
      <c r="F50" s="65"/>
      <c r="G50" s="65"/>
    </row>
    <row r="51" spans="3:7" x14ac:dyDescent="0.3">
      <c r="C51" s="57"/>
      <c r="E51" s="65"/>
      <c r="F51" s="65"/>
      <c r="G51" s="65"/>
    </row>
    <row r="52" spans="3:7" x14ac:dyDescent="0.3">
      <c r="C52" s="57"/>
      <c r="E52" s="65"/>
      <c r="F52" s="65"/>
      <c r="G52" s="65"/>
    </row>
    <row r="53" spans="3:7" x14ac:dyDescent="0.3">
      <c r="C53" s="57"/>
    </row>
    <row r="54" spans="3:7" x14ac:dyDescent="0.3">
      <c r="C54" s="57"/>
    </row>
    <row r="55" spans="3:7" x14ac:dyDescent="0.3">
      <c r="C55" s="57"/>
    </row>
    <row r="56" spans="3:7" x14ac:dyDescent="0.3">
      <c r="C56" s="57"/>
    </row>
    <row r="57" spans="3:7" x14ac:dyDescent="0.3">
      <c r="C57" s="57"/>
    </row>
    <row r="58" spans="3:7" x14ac:dyDescent="0.3">
      <c r="C58" s="57"/>
    </row>
    <row r="59" spans="3:7" x14ac:dyDescent="0.3">
      <c r="C59" s="57"/>
    </row>
    <row r="60" spans="3:7" x14ac:dyDescent="0.3">
      <c r="C60" s="57"/>
    </row>
    <row r="61" spans="3:7" x14ac:dyDescent="0.3">
      <c r="C61" s="57"/>
    </row>
    <row r="62" spans="3:7" x14ac:dyDescent="0.3">
      <c r="C62" s="57"/>
    </row>
    <row r="63" spans="3:7" x14ac:dyDescent="0.3">
      <c r="C63" s="57"/>
    </row>
    <row r="64" spans="3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198" spans="3:3" x14ac:dyDescent="0.3">
      <c r="C198" s="56" t="s">
        <v>30</v>
      </c>
    </row>
  </sheetData>
  <sheetProtection insertRows="0" deleteRows="0" selectLockedCells="1"/>
  <conditionalFormatting sqref="G38:G51">
    <cfRule type="containsText" dxfId="11" priority="16" operator="containsText" text="New Tag Required">
      <formula>NOT(ISERROR(SEARCH("New Tag Required",G38)))</formula>
    </cfRule>
  </conditionalFormatting>
  <conditionalFormatting sqref="D48:D97">
    <cfRule type="containsText" dxfId="10" priority="15" operator="containsText" text="Yes">
      <formula>NOT(ISERROR(SEARCH("Yes",D48)))</formula>
    </cfRule>
  </conditionalFormatting>
  <conditionalFormatting sqref="H38:H97 H198:H419">
    <cfRule type="containsText" dxfId="9" priority="14" operator="containsText" text="New Sign Required">
      <formula>NOT(ISERROR(SEARCH("New Sign Required",H38)))</formula>
    </cfRule>
  </conditionalFormatting>
  <conditionalFormatting sqref="G38:G97">
    <cfRule type="containsText" dxfId="8" priority="13" operator="containsText" text="Action Required">
      <formula>NOT(ISERROR(SEARCH("Action Required",G38)))</formula>
    </cfRule>
  </conditionalFormatting>
  <conditionalFormatting sqref="H38:H97">
    <cfRule type="containsText" dxfId="7" priority="12" operator="containsText" text="Action Required">
      <formula>NOT(ISERROR(SEARCH("Action Required",H38)))</formula>
    </cfRule>
  </conditionalFormatting>
  <conditionalFormatting sqref="D98:D197">
    <cfRule type="containsText" dxfId="6" priority="7" operator="containsText" text="Yes">
      <formula>NOT(ISERROR(SEARCH("Yes",D98)))</formula>
    </cfRule>
  </conditionalFormatting>
  <conditionalFormatting sqref="H98:H197">
    <cfRule type="containsText" dxfId="5" priority="6" operator="containsText" text="New Sign Required">
      <formula>NOT(ISERROR(SEARCH("New Sign Required",H98)))</formula>
    </cfRule>
  </conditionalFormatting>
  <conditionalFormatting sqref="G98:G197">
    <cfRule type="containsText" dxfId="4" priority="5" operator="containsText" text="Action Required">
      <formula>NOT(ISERROR(SEARCH("Action Required",G98)))</formula>
    </cfRule>
  </conditionalFormatting>
  <conditionalFormatting sqref="H98:H197">
    <cfRule type="containsText" dxfId="3" priority="4" operator="containsText" text="Action Required">
      <formula>NOT(ISERROR(SEARCH("Action Required",H98)))</formula>
    </cfRule>
  </conditionalFormatting>
  <conditionalFormatting sqref="H1:H4 H38:H1048576 G5:G37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8:G1048576 G3:G4 E1:E2 F5:F8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8:D72">
      <formula1>YesNo</formula1>
    </dataValidation>
    <dataValidation type="list" allowBlank="1" showInputMessage="1" showErrorMessage="1" sqref="H198:H402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C49:C197</xm:sqref>
        </x14:dataValidation>
        <x14:dataValidation type="list" allowBlank="1" showInputMessage="1" showErrorMessage="1">
          <x14:formula1>
            <xm:f>[1]Lookup!#REF!</xm:f>
          </x14:formula1>
          <xm:sqref>G38:H197</xm:sqref>
        </x14:dataValidation>
        <x14:dataValidation type="list" allowBlank="1" showInputMessage="1" showErrorMessage="1">
          <x14:formula1>
            <xm:f>Lookup!$G$1:$G$5</xm:f>
          </x14:formula1>
          <xm:sqref>C6:C37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1" t="s">
        <v>50</v>
      </c>
    </row>
    <row r="10" spans="1:7" s="1" customFormat="1" x14ac:dyDescent="0.3">
      <c r="E10" s="51" t="s">
        <v>33</v>
      </c>
    </row>
    <row r="11" spans="1:7" x14ac:dyDescent="0.3">
      <c r="E11" s="51" t="s">
        <v>20</v>
      </c>
    </row>
    <row r="12" spans="1:7" x14ac:dyDescent="0.3">
      <c r="E12" s="51" t="s">
        <v>24</v>
      </c>
    </row>
    <row r="13" spans="1:7" x14ac:dyDescent="0.3">
      <c r="E13" s="51" t="s">
        <v>53</v>
      </c>
    </row>
    <row r="14" spans="1:7" x14ac:dyDescent="0.3">
      <c r="E14" s="51" t="s">
        <v>51</v>
      </c>
    </row>
    <row r="15" spans="1:7" x14ac:dyDescent="0.3">
      <c r="E15" s="51" t="s">
        <v>22</v>
      </c>
    </row>
    <row r="16" spans="1:7" x14ac:dyDescent="0.3">
      <c r="E16" s="51" t="s">
        <v>26</v>
      </c>
    </row>
    <row r="17" spans="1:7" x14ac:dyDescent="0.3">
      <c r="E17" s="51" t="s">
        <v>23</v>
      </c>
    </row>
    <row r="18" spans="1:7" x14ac:dyDescent="0.3">
      <c r="E18" s="51" t="s">
        <v>25</v>
      </c>
    </row>
    <row r="19" spans="1:7" x14ac:dyDescent="0.3">
      <c r="E19" s="7"/>
    </row>
    <row r="20" spans="1:7" x14ac:dyDescent="0.3">
      <c r="A20" s="50"/>
      <c r="B20" s="50"/>
      <c r="C20" s="50"/>
      <c r="D20" s="50"/>
      <c r="F20" s="50"/>
      <c r="G20" s="50"/>
    </row>
    <row r="21" spans="1:7" x14ac:dyDescent="0.3">
      <c r="A21" s="50"/>
      <c r="B21" s="50"/>
      <c r="C21" s="50"/>
      <c r="D21" s="50"/>
      <c r="F21" s="50"/>
      <c r="G21" s="50"/>
    </row>
    <row r="22" spans="1:7" x14ac:dyDescent="0.3">
      <c r="A22" s="50"/>
      <c r="B22" s="50"/>
      <c r="C22" s="50"/>
      <c r="D22" s="50"/>
      <c r="F22" s="50"/>
      <c r="G22" s="50"/>
    </row>
    <row r="23" spans="1:7" x14ac:dyDescent="0.3">
      <c r="A23" s="50"/>
      <c r="B23" s="50"/>
      <c r="C23" s="50"/>
      <c r="D23" s="50"/>
      <c r="F23" s="50"/>
      <c r="G23" s="50"/>
    </row>
    <row r="24" spans="1:7" x14ac:dyDescent="0.3">
      <c r="A24" s="50"/>
      <c r="B24" s="50"/>
      <c r="C24" s="50"/>
      <c r="D24" s="50"/>
      <c r="F24" s="50"/>
      <c r="G24" s="50"/>
    </row>
    <row r="25" spans="1:7" x14ac:dyDescent="0.3">
      <c r="A25" s="50"/>
      <c r="B25" s="50"/>
      <c r="C25" s="50"/>
      <c r="D25" s="50"/>
      <c r="F25" s="50"/>
      <c r="G25" s="50"/>
    </row>
    <row r="26" spans="1:7" ht="15" x14ac:dyDescent="0.25">
      <c r="A26" s="50"/>
      <c r="B26" s="50"/>
      <c r="C26" s="50"/>
      <c r="D26" s="50"/>
      <c r="F26" s="50"/>
      <c r="G26" s="50"/>
    </row>
    <row r="27" spans="1:7" ht="15" x14ac:dyDescent="0.25">
      <c r="A27" s="50"/>
      <c r="B27" s="50"/>
      <c r="C27" s="50"/>
      <c r="D27" s="50"/>
      <c r="F27" s="50"/>
      <c r="G27" s="50"/>
    </row>
    <row r="28" spans="1:7" ht="15" x14ac:dyDescent="0.25">
      <c r="A28" s="50"/>
      <c r="B28" s="50"/>
      <c r="C28" s="50"/>
      <c r="D28" s="50"/>
      <c r="F28" s="50"/>
      <c r="G28" s="50"/>
    </row>
    <row r="29" spans="1:7" ht="15" x14ac:dyDescent="0.25">
      <c r="A29" s="50"/>
      <c r="B29" s="50"/>
      <c r="C29" s="50"/>
      <c r="D29" s="50"/>
      <c r="F29" s="50"/>
      <c r="G29" s="50"/>
    </row>
    <row r="30" spans="1:7" ht="15" x14ac:dyDescent="0.25">
      <c r="A30" s="50"/>
      <c r="B30" s="50"/>
      <c r="C30" s="50"/>
      <c r="D30" s="50"/>
      <c r="F30" s="50"/>
      <c r="G30" s="50"/>
    </row>
    <row r="31" spans="1:7" ht="15" x14ac:dyDescent="0.25">
      <c r="A31" s="50"/>
      <c r="B31" s="50"/>
      <c r="C31" s="50"/>
      <c r="D31" s="50"/>
      <c r="F31" s="50"/>
      <c r="G31" s="50"/>
    </row>
    <row r="32" spans="1:7" ht="15" x14ac:dyDescent="0.25">
      <c r="A32" s="50"/>
      <c r="B32" s="50"/>
      <c r="C32" s="50"/>
      <c r="D32" s="50"/>
      <c r="F32" s="50"/>
      <c r="G32" s="50"/>
    </row>
    <row r="33" spans="1:7" ht="15" x14ac:dyDescent="0.25">
      <c r="A33" s="50"/>
      <c r="B33" s="50"/>
      <c r="C33" s="50"/>
      <c r="D33" s="50"/>
      <c r="F33" s="50"/>
      <c r="G33" s="50"/>
    </row>
    <row r="34" spans="1:7" ht="15" x14ac:dyDescent="0.25">
      <c r="A34" s="50"/>
      <c r="B34" s="50"/>
      <c r="C34" s="50"/>
      <c r="D34" s="50"/>
      <c r="F34" s="50"/>
      <c r="G34" s="50"/>
    </row>
    <row r="35" spans="1:7" ht="15" x14ac:dyDescent="0.25">
      <c r="A35" s="50"/>
      <c r="B35" s="50"/>
      <c r="C35" s="50"/>
      <c r="D35" s="50"/>
      <c r="F35" s="50"/>
      <c r="G35" s="50"/>
    </row>
    <row r="36" spans="1:7" ht="15" x14ac:dyDescent="0.25">
      <c r="A36" s="50"/>
      <c r="B36" s="50"/>
      <c r="C36" s="50"/>
      <c r="D36" s="50"/>
      <c r="F36" s="50"/>
      <c r="G36" s="50"/>
    </row>
    <row r="37" spans="1:7" ht="15" x14ac:dyDescent="0.25">
      <c r="A37" s="50"/>
      <c r="B37" s="50"/>
      <c r="C37" s="50"/>
      <c r="D37" s="50"/>
      <c r="F37" s="50"/>
      <c r="G37" s="50"/>
    </row>
    <row r="38" spans="1:7" ht="15" x14ac:dyDescent="0.25">
      <c r="A38" s="50"/>
      <c r="B38" s="50"/>
      <c r="C38" s="50"/>
      <c r="D38" s="50"/>
      <c r="F38" s="50"/>
      <c r="G38" s="50"/>
    </row>
    <row r="39" spans="1:7" ht="15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63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x14ac:dyDescent="0.3">
      <c r="A204" s="2" t="str">
        <f>([3]UKBuilding_List!A204)</f>
        <v>0253</v>
      </c>
      <c r="B204" s="3" t="str">
        <f>([3]UKBuilding_List!C204)</f>
        <v>Greg Page Apartments 11</v>
      </c>
    </row>
    <row r="205" spans="1:2" x14ac:dyDescent="0.3">
      <c r="A205" s="2" t="str">
        <f>([3]UKBuilding_List!A205)</f>
        <v>0254</v>
      </c>
      <c r="B205" s="3" t="str">
        <f>([3]UKBuilding_List!C205)</f>
        <v>Greg Page Apartments 12</v>
      </c>
    </row>
    <row r="206" spans="1:2" x14ac:dyDescent="0.3">
      <c r="A206" s="2" t="str">
        <f>([3]UKBuilding_List!A206)</f>
        <v>0255</v>
      </c>
      <c r="B206" s="3" t="str">
        <f>([3]UKBuilding_List!C206)</f>
        <v>Greg Page Apartments 13</v>
      </c>
    </row>
    <row r="207" spans="1:2" x14ac:dyDescent="0.3">
      <c r="A207" s="2" t="str">
        <f>([3]UKBuilding_List!A207)</f>
        <v>0256</v>
      </c>
      <c r="B207" s="3" t="str">
        <f>([3]UKBuilding_List!C207)</f>
        <v>Greg Page Apartments 14</v>
      </c>
    </row>
    <row r="208" spans="1:2" x14ac:dyDescent="0.3">
      <c r="A208" s="2" t="str">
        <f>([3]UKBuilding_List!A208)</f>
        <v>0257</v>
      </c>
      <c r="B208" s="3" t="str">
        <f>([3]UKBuilding_List!C208)</f>
        <v>Greg Page Apartments 15</v>
      </c>
    </row>
    <row r="209" spans="1:2" x14ac:dyDescent="0.3">
      <c r="A209" s="2" t="str">
        <f>([3]UKBuilding_List!A209)</f>
        <v>0258</v>
      </c>
      <c r="B209" s="3" t="str">
        <f>([3]UKBuilding_List!C209)</f>
        <v>Greg Page Apartments 16</v>
      </c>
    </row>
    <row r="210" spans="1:2" x14ac:dyDescent="0.3">
      <c r="A210" s="2" t="str">
        <f>([3]UKBuilding_List!A210)</f>
        <v>0259</v>
      </c>
      <c r="B210" s="3" t="str">
        <f>([3]UKBuilding_List!C210)</f>
        <v>Greg Page Apartments 17</v>
      </c>
    </row>
    <row r="211" spans="1:2" x14ac:dyDescent="0.3">
      <c r="A211" s="2" t="str">
        <f>([3]UKBuilding_List!A211)</f>
        <v>0260</v>
      </c>
      <c r="B211" s="3" t="str">
        <f>([3]UKBuilding_List!C211)</f>
        <v>Greg Page Apartments 18</v>
      </c>
    </row>
    <row r="212" spans="1:2" x14ac:dyDescent="0.3">
      <c r="A212" s="2" t="str">
        <f>([3]UKBuilding_List!A212)</f>
        <v>0261</v>
      </c>
      <c r="B212" s="3" t="str">
        <f>([3]UKBuilding_List!C212)</f>
        <v>Greg Page Apartments 19</v>
      </c>
    </row>
    <row r="213" spans="1:2" x14ac:dyDescent="0.3">
      <c r="A213" s="2" t="str">
        <f>([3]UKBuilding_List!A213)</f>
        <v>0262</v>
      </c>
      <c r="B213" s="3" t="str">
        <f>([3]UKBuilding_List!C213)</f>
        <v>Greg Page Apartments 20</v>
      </c>
    </row>
    <row r="214" spans="1:2" x14ac:dyDescent="0.3">
      <c r="A214" s="2" t="str">
        <f>([3]UKBuilding_List!A214)</f>
        <v>0263</v>
      </c>
      <c r="B214" s="3" t="str">
        <f>([3]UKBuilding_List!C214)</f>
        <v>Greg Page Apartments 21</v>
      </c>
    </row>
    <row r="215" spans="1:2" x14ac:dyDescent="0.3">
      <c r="A215" s="2" t="str">
        <f>([3]UKBuilding_List!A215)</f>
        <v>0264</v>
      </c>
      <c r="B215" s="3" t="str">
        <f>([3]UKBuilding_List!C215)</f>
        <v>Greg Page Apartments 22</v>
      </c>
    </row>
    <row r="216" spans="1:2" x14ac:dyDescent="0.3">
      <c r="A216" s="2" t="str">
        <f>([3]UKBuilding_List!A216)</f>
        <v>0265</v>
      </c>
      <c r="B216" s="3" t="str">
        <f>([3]UKBuilding_List!C216)</f>
        <v>Greg Page Apartments 23</v>
      </c>
    </row>
    <row r="217" spans="1:2" x14ac:dyDescent="0.3">
      <c r="A217" s="2" t="str">
        <f>([3]UKBuilding_List!A217)</f>
        <v>0266</v>
      </c>
      <c r="B217" s="3" t="str">
        <f>([3]UKBuilding_List!C217)</f>
        <v>Greg Page Apartments 24</v>
      </c>
    </row>
    <row r="218" spans="1:2" x14ac:dyDescent="0.3">
      <c r="A218" s="2" t="str">
        <f>([3]UKBuilding_List!A218)</f>
        <v>0267</v>
      </c>
      <c r="B218" s="3" t="str">
        <f>([3]UKBuilding_List!C218)</f>
        <v>Greg Page Apartments 25</v>
      </c>
    </row>
    <row r="219" spans="1:2" x14ac:dyDescent="0.3">
      <c r="A219" s="2" t="str">
        <f>([3]UKBuilding_List!A219)</f>
        <v>0268</v>
      </c>
      <c r="B219" s="3" t="str">
        <f>([3]UKBuilding_List!C219)</f>
        <v>Greg Page Food Storage Laundry</v>
      </c>
    </row>
    <row r="220" spans="1:2" x14ac:dyDescent="0.3">
      <c r="A220" s="2" t="str">
        <f>([3]UKBuilding_List!A220)</f>
        <v>0269</v>
      </c>
      <c r="B220" s="3" t="str">
        <f>([3]UKBuilding_List!C220)</f>
        <v>Communications Building</v>
      </c>
    </row>
    <row r="221" spans="1:2" x14ac:dyDescent="0.3">
      <c r="A221" s="2" t="str">
        <f>([3]UKBuilding_List!A221)</f>
        <v>0272</v>
      </c>
      <c r="B221" s="3" t="str">
        <f>([3]UKBuilding_List!C221)</f>
        <v>Information Building</v>
      </c>
    </row>
    <row r="222" spans="1:2" x14ac:dyDescent="0.3">
      <c r="A222" s="2" t="str">
        <f>([3]UKBuilding_List!A222)</f>
        <v>0274</v>
      </c>
      <c r="B222" s="3" t="str">
        <f>([3]UKBuilding_List!C222)</f>
        <v>Moloney Building</v>
      </c>
    </row>
    <row r="223" spans="1:2" x14ac:dyDescent="0.3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x14ac:dyDescent="0.3">
      <c r="A224" s="2" t="str">
        <f>([3]UKBuilding_List!A224)</f>
        <v>0276</v>
      </c>
      <c r="B224" s="3" t="str">
        <f>([3]UKBuilding_List!C224)</f>
        <v>Charles E. Barnhart Building</v>
      </c>
    </row>
    <row r="225" spans="1:2" x14ac:dyDescent="0.3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x14ac:dyDescent="0.3">
      <c r="A226" s="2" t="str">
        <f>([3]UKBuilding_List!A226)</f>
        <v>0278</v>
      </c>
      <c r="B226" s="3" t="str">
        <f>([3]UKBuilding_List!C226)</f>
        <v>PPD Storage Building</v>
      </c>
    </row>
    <row r="227" spans="1:2" x14ac:dyDescent="0.3">
      <c r="A227" s="2" t="str">
        <f>([3]UKBuilding_List!A227)</f>
        <v>0279</v>
      </c>
      <c r="B227" s="3" t="str">
        <f>([3]UKBuilding_List!C227)</f>
        <v>BIRP Building</v>
      </c>
    </row>
    <row r="228" spans="1:2" x14ac:dyDescent="0.3">
      <c r="A228" s="2" t="str">
        <f>([3]UKBuilding_List!A228)</f>
        <v>0280</v>
      </c>
      <c r="B228" s="3" t="str">
        <f>([3]UKBuilding_List!C228)</f>
        <v>The Football Training Facility</v>
      </c>
    </row>
    <row r="229" spans="1:2" x14ac:dyDescent="0.3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x14ac:dyDescent="0.3">
      <c r="A230" s="2" t="str">
        <f>([3]UKBuilding_List!A230)</f>
        <v>0282</v>
      </c>
      <c r="B230" s="3" t="str">
        <f>([3]UKBuilding_List!C230)</f>
        <v>Gas Storage Building</v>
      </c>
    </row>
    <row r="231" spans="1:2" x14ac:dyDescent="0.3">
      <c r="A231" s="2" t="str">
        <f>([3]UKBuilding_List!A231)</f>
        <v>0283</v>
      </c>
      <c r="B231" s="3" t="str">
        <f>([3]UKBuilding_List!C231)</f>
        <v>Hagan Baseball Stadium</v>
      </c>
    </row>
    <row r="232" spans="1:2" x14ac:dyDescent="0.3">
      <c r="A232" s="2" t="str">
        <f>([3]UKBuilding_List!A232)</f>
        <v>0284</v>
      </c>
      <c r="B232" s="3" t="str">
        <f>([3]UKBuilding_List!C232)</f>
        <v>Kentucky Clinic</v>
      </c>
    </row>
    <row r="233" spans="1:2" x14ac:dyDescent="0.3">
      <c r="A233" s="2" t="str">
        <f>([3]UKBuilding_List!A233)</f>
        <v>0285</v>
      </c>
      <c r="B233" s="3" t="str">
        <f>([3]UKBuilding_List!C233)</f>
        <v>Nutter Field House</v>
      </c>
    </row>
    <row r="234" spans="1:2" x14ac:dyDescent="0.3">
      <c r="A234" s="2" t="str">
        <f>([3]UKBuilding_List!A234)</f>
        <v>0286</v>
      </c>
      <c r="B234" s="3" t="str">
        <f>([3]UKBuilding_List!C234)</f>
        <v>ASTeCC</v>
      </c>
    </row>
    <row r="235" spans="1:2" x14ac:dyDescent="0.3">
      <c r="A235" s="2" t="str">
        <f>([3]UKBuilding_List!A235)</f>
        <v>0287</v>
      </c>
      <c r="B235" s="3" t="str">
        <f>([3]UKBuilding_List!C235)</f>
        <v>Electric HVAC Building</v>
      </c>
    </row>
    <row r="236" spans="1:2" x14ac:dyDescent="0.3">
      <c r="A236" s="2" t="str">
        <f>([3]UKBuilding_List!A236)</f>
        <v>0288</v>
      </c>
      <c r="B236" s="3" t="str">
        <f>([3]UKBuilding_List!C236)</f>
        <v>PPD Greenhouse</v>
      </c>
    </row>
    <row r="237" spans="1:2" x14ac:dyDescent="0.3">
      <c r="A237" s="2" t="str">
        <f>([3]UKBuilding_List!A237)</f>
        <v>0289</v>
      </c>
      <c r="B237" s="3" t="str">
        <f>([3]UKBuilding_List!C237)</f>
        <v>Hazardous Waste Storage</v>
      </c>
    </row>
    <row r="238" spans="1:2" x14ac:dyDescent="0.3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x14ac:dyDescent="0.3">
      <c r="A239" s="2" t="str">
        <f>([3]UKBuilding_List!A239)</f>
        <v>0294</v>
      </c>
      <c r="B239" s="3" t="str">
        <f>([3]UKBuilding_List!C239)</f>
        <v>Gill Heart Institute</v>
      </c>
    </row>
    <row r="240" spans="1:2" x14ac:dyDescent="0.3">
      <c r="A240" s="2" t="str">
        <f>([3]UKBuilding_List!A240)</f>
        <v>0297</v>
      </c>
      <c r="B240" s="3" t="str">
        <f>([3]UKBuilding_List!C240)</f>
        <v>Dental Science Building</v>
      </c>
    </row>
    <row r="241" spans="1:2" x14ac:dyDescent="0.3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x14ac:dyDescent="0.3">
      <c r="A242" s="2" t="str">
        <f>([3]UKBuilding_List!A242)</f>
        <v>0300</v>
      </c>
      <c r="B242" s="3" t="str">
        <f>([3]UKBuilding_List!C242)</f>
        <v>Arboretum Tool Shed</v>
      </c>
    </row>
    <row r="243" spans="1:2" x14ac:dyDescent="0.3">
      <c r="A243" s="2" t="str">
        <f>([3]UKBuilding_List!A243)</f>
        <v>0301</v>
      </c>
      <c r="B243" s="3" t="str">
        <f>([3]UKBuilding_List!C243)</f>
        <v>154 Bonnie Brae</v>
      </c>
    </row>
    <row r="244" spans="1:2" x14ac:dyDescent="0.3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x14ac:dyDescent="0.3">
      <c r="A245" s="2" t="str">
        <f>([3]UKBuilding_List!A245)</f>
        <v>0303</v>
      </c>
      <c r="B245" s="3" t="str">
        <f>([3]UKBuilding_List!C245)</f>
        <v>Arboretum Restrooms</v>
      </c>
    </row>
    <row r="246" spans="1:2" x14ac:dyDescent="0.3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x14ac:dyDescent="0.3">
      <c r="A247" s="2" t="str">
        <f>([3]UKBuilding_List!A247)</f>
        <v>0312</v>
      </c>
      <c r="B247" s="3" t="str">
        <f>([3]UKBuilding_List!C247)</f>
        <v>Plant Sciences</v>
      </c>
    </row>
    <row r="248" spans="1:2" x14ac:dyDescent="0.3">
      <c r="A248" s="2" t="str">
        <f>([3]UKBuilding_List!A248)</f>
        <v>0313</v>
      </c>
      <c r="B248" s="3" t="str">
        <f>([3]UKBuilding_List!C248)</f>
        <v>455 Woodland Ave</v>
      </c>
    </row>
    <row r="249" spans="1:2" x14ac:dyDescent="0.3">
      <c r="A249" s="2" t="str">
        <f>([3]UKBuilding_List!A249)</f>
        <v>0314</v>
      </c>
      <c r="B249" s="3" t="str">
        <f>([3]UKBuilding_List!C249)</f>
        <v>252 East Maxwell St</v>
      </c>
    </row>
    <row r="250" spans="1:2" x14ac:dyDescent="0.3">
      <c r="A250" s="2" t="str">
        <f>([3]UKBuilding_List!A250)</f>
        <v>0315</v>
      </c>
      <c r="B250" s="3" t="str">
        <f>([3]UKBuilding_List!C250)</f>
        <v>206 East Maxwell St</v>
      </c>
    </row>
    <row r="251" spans="1:2" x14ac:dyDescent="0.3">
      <c r="A251" s="2" t="str">
        <f>([3]UKBuilding_List!A251)</f>
        <v>0317</v>
      </c>
      <c r="B251" s="3" t="str">
        <f>([3]UKBuilding_List!C251)</f>
        <v>408 Pennsylvania Ct</v>
      </c>
    </row>
    <row r="252" spans="1:2" x14ac:dyDescent="0.3">
      <c r="A252" s="2" t="str">
        <f>([3]UKBuilding_List!A252)</f>
        <v>0324</v>
      </c>
      <c r="B252" s="3" t="str">
        <f>([3]UKBuilding_List!C252)</f>
        <v>315 Scott St</v>
      </c>
    </row>
    <row r="253" spans="1:2" x14ac:dyDescent="0.3">
      <c r="A253" s="2" t="str">
        <f>([3]UKBuilding_List!A253)</f>
        <v>0325</v>
      </c>
      <c r="B253" s="3" t="str">
        <f>([3]UKBuilding_List!C253)</f>
        <v>317 Scott St</v>
      </c>
    </row>
    <row r="254" spans="1:2" x14ac:dyDescent="0.3">
      <c r="A254" s="2" t="str">
        <f>([3]UKBuilding_List!A254)</f>
        <v>0327</v>
      </c>
      <c r="B254" s="3" t="str">
        <f>([3]UKBuilding_List!C254)</f>
        <v>321 Scott St</v>
      </c>
    </row>
    <row r="255" spans="1:2" x14ac:dyDescent="0.3">
      <c r="A255" s="2" t="str">
        <f>([3]UKBuilding_List!A255)</f>
        <v>0333</v>
      </c>
      <c r="B255" s="3" t="str">
        <f>([3]UKBuilding_List!C255)</f>
        <v>641 South Limestone St</v>
      </c>
    </row>
    <row r="256" spans="1:2" x14ac:dyDescent="0.3">
      <c r="A256" s="2" t="str">
        <f>([3]UKBuilding_List!A256)</f>
        <v>0336</v>
      </c>
      <c r="B256" s="3" t="str">
        <f>([3]UKBuilding_List!C256)</f>
        <v>Thomas D Clark Building</v>
      </c>
    </row>
    <row r="257" spans="1:2" x14ac:dyDescent="0.3">
      <c r="A257" s="2" t="str">
        <f>([3]UKBuilding_List!A257)</f>
        <v>0337</v>
      </c>
      <c r="B257" s="3" t="str">
        <f>([3]UKBuilding_List!C257)</f>
        <v>663 South Limestone Garage</v>
      </c>
    </row>
    <row r="258" spans="1:2" x14ac:dyDescent="0.3">
      <c r="A258" s="2" t="str">
        <f>([3]UKBuilding_List!A258)</f>
        <v>0343</v>
      </c>
      <c r="B258" s="3" t="str">
        <f>([3]UKBuilding_List!C258)</f>
        <v>Bingham Davis House</v>
      </c>
    </row>
    <row r="259" spans="1:2" x14ac:dyDescent="0.3">
      <c r="A259" s="2" t="str">
        <f>([3]UKBuilding_List!A259)</f>
        <v>0344</v>
      </c>
      <c r="B259" s="3" t="str">
        <f>([3]UKBuilding_List!C259)</f>
        <v>Raymond F. Betts House</v>
      </c>
    </row>
    <row r="260" spans="1:2" x14ac:dyDescent="0.3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x14ac:dyDescent="0.3">
      <c r="A261" s="2" t="str">
        <f>([3]UKBuilding_List!A261)</f>
        <v>0346</v>
      </c>
      <c r="B261" s="3" t="str">
        <f>([3]UKBuilding_List!C261)</f>
        <v>654 Maxwelton Ct</v>
      </c>
    </row>
    <row r="262" spans="1:2" x14ac:dyDescent="0.3">
      <c r="A262" s="2" t="str">
        <f>([3]UKBuilding_List!A262)</f>
        <v>0347</v>
      </c>
      <c r="B262" s="3" t="str">
        <f>([3]UKBuilding_List!C262)</f>
        <v>624 Maxwelton Ct</v>
      </c>
    </row>
    <row r="263" spans="1:2" x14ac:dyDescent="0.3">
      <c r="A263" s="2" t="str">
        <f>([3]UKBuilding_List!A263)</f>
        <v>0348</v>
      </c>
      <c r="B263" s="3" t="str">
        <f>([3]UKBuilding_List!C263)</f>
        <v>626 Maxwelton Ct</v>
      </c>
    </row>
    <row r="264" spans="1:2" x14ac:dyDescent="0.3">
      <c r="A264" s="2" t="str">
        <f>([3]UKBuilding_List!A264)</f>
        <v>0349</v>
      </c>
      <c r="B264" s="3" t="str">
        <f>([3]UKBuilding_List!C264)</f>
        <v>641 Maxwelton Ct</v>
      </c>
    </row>
    <row r="265" spans="1:2" x14ac:dyDescent="0.3">
      <c r="A265" s="2" t="str">
        <f>([3]UKBuilding_List!A265)</f>
        <v>0350</v>
      </c>
      <c r="B265" s="3" t="str">
        <f>([3]UKBuilding_List!C265)</f>
        <v>643 Maxwelton Ct</v>
      </c>
    </row>
    <row r="266" spans="1:2" x14ac:dyDescent="0.3">
      <c r="A266" s="2" t="str">
        <f>([3]UKBuilding_List!A266)</f>
        <v>0351</v>
      </c>
      <c r="B266" s="3" t="str">
        <f>([3]UKBuilding_List!C266)</f>
        <v>644 Maxwelton Ct</v>
      </c>
    </row>
    <row r="267" spans="1:2" x14ac:dyDescent="0.3">
      <c r="A267" s="2" t="str">
        <f>([3]UKBuilding_List!A267)</f>
        <v>0353</v>
      </c>
      <c r="B267" s="3" t="str">
        <f>([3]UKBuilding_List!C267)</f>
        <v>520 Oldham Ct</v>
      </c>
    </row>
    <row r="268" spans="1:2" x14ac:dyDescent="0.3">
      <c r="A268" s="2" t="str">
        <f>([3]UKBuilding_List!A268)</f>
        <v>0355</v>
      </c>
      <c r="B268" s="3" t="str">
        <f>([3]UKBuilding_List!C268)</f>
        <v>123 State St</v>
      </c>
    </row>
    <row r="269" spans="1:2" x14ac:dyDescent="0.3">
      <c r="A269" s="2" t="str">
        <f>([3]UKBuilding_List!A269)</f>
        <v>0356</v>
      </c>
      <c r="B269" s="3" t="str">
        <f>([3]UKBuilding_List!C269)</f>
        <v>119 State St</v>
      </c>
    </row>
    <row r="270" spans="1:2" x14ac:dyDescent="0.3">
      <c r="A270" s="2" t="str">
        <f>([3]UKBuilding_List!A270)</f>
        <v>0360</v>
      </c>
      <c r="B270" s="3" t="str">
        <f>([3]UKBuilding_List!C270)</f>
        <v>400 Pennsylvania Ct</v>
      </c>
    </row>
    <row r="271" spans="1:2" x14ac:dyDescent="0.3">
      <c r="A271" s="2" t="str">
        <f>([3]UKBuilding_List!A271)</f>
        <v>0361</v>
      </c>
      <c r="B271" s="3" t="str">
        <f>([3]UKBuilding_List!C271)</f>
        <v>402 Pennsylvania Ct</v>
      </c>
    </row>
    <row r="272" spans="1:2" x14ac:dyDescent="0.3">
      <c r="A272" s="2" t="str">
        <f>([3]UKBuilding_List!A272)</f>
        <v>0362</v>
      </c>
      <c r="B272" s="3" t="str">
        <f>([3]UKBuilding_List!C272)</f>
        <v>405 Pennsylvania Ct</v>
      </c>
    </row>
    <row r="273" spans="1:2" x14ac:dyDescent="0.3">
      <c r="A273" s="2" t="str">
        <f>([3]UKBuilding_List!A273)</f>
        <v>0363</v>
      </c>
      <c r="B273" s="3" t="str">
        <f>([3]UKBuilding_List!C273)</f>
        <v>406 Pennsylvania Ct</v>
      </c>
    </row>
    <row r="274" spans="1:2" x14ac:dyDescent="0.3">
      <c r="A274" s="2" t="str">
        <f>([3]UKBuilding_List!A274)</f>
        <v>0365</v>
      </c>
      <c r="B274" s="3" t="str">
        <f>([3]UKBuilding_List!C274)</f>
        <v>410 Pennsylvania Ct</v>
      </c>
    </row>
    <row r="275" spans="1:2" x14ac:dyDescent="0.3">
      <c r="A275" s="2" t="str">
        <f>([3]UKBuilding_List!A275)</f>
        <v>0377</v>
      </c>
      <c r="B275" s="3" t="str">
        <f>([3]UKBuilding_List!C275)</f>
        <v>319 Rose Lane</v>
      </c>
    </row>
    <row r="276" spans="1:2" x14ac:dyDescent="0.3">
      <c r="A276" s="2" t="str">
        <f>([3]UKBuilding_List!A276)</f>
        <v>0378</v>
      </c>
      <c r="B276" s="3" t="str">
        <f>([3]UKBuilding_List!C276)</f>
        <v>321 Rose Lane</v>
      </c>
    </row>
    <row r="277" spans="1:2" x14ac:dyDescent="0.3">
      <c r="A277" s="2" t="str">
        <f>([3]UKBuilding_List!A277)</f>
        <v>0381</v>
      </c>
      <c r="B277" s="3" t="str">
        <f>([3]UKBuilding_List!C277)</f>
        <v>162-164 Gazette Avenue</v>
      </c>
    </row>
    <row r="278" spans="1:2" x14ac:dyDescent="0.3">
      <c r="A278" s="2" t="str">
        <f>([3]UKBuilding_List!A278)</f>
        <v>0382</v>
      </c>
      <c r="B278" s="3" t="str">
        <f>([3]UKBuilding_List!C278)</f>
        <v>Sky Blue Solar House</v>
      </c>
    </row>
    <row r="279" spans="1:2" x14ac:dyDescent="0.3">
      <c r="A279" s="2" t="str">
        <f>([3]UKBuilding_List!A279)</f>
        <v>0386</v>
      </c>
      <c r="B279" s="3" t="str">
        <f>([3]UKBuilding_List!C279)</f>
        <v>150 Gazette Avenue</v>
      </c>
    </row>
    <row r="280" spans="1:2" x14ac:dyDescent="0.3">
      <c r="A280" s="2" t="str">
        <f>([3]UKBuilding_List!A280)</f>
        <v>0390</v>
      </c>
      <c r="B280" s="3" t="str">
        <f>([3]UKBuilding_List!C280)</f>
        <v>Bus Shelter #1</v>
      </c>
    </row>
    <row r="281" spans="1:2" x14ac:dyDescent="0.3">
      <c r="A281" s="2" t="str">
        <f>([3]UKBuilding_List!A281)</f>
        <v>0391</v>
      </c>
      <c r="B281" s="3" t="str">
        <f>([3]UKBuilding_List!C281)</f>
        <v>Bus Shelter #2</v>
      </c>
    </row>
    <row r="282" spans="1:2" x14ac:dyDescent="0.3">
      <c r="A282" s="2" t="str">
        <f>([3]UKBuilding_List!A282)</f>
        <v>0392</v>
      </c>
      <c r="B282" s="3" t="str">
        <f>([3]UKBuilding_List!C282)</f>
        <v>Bus Shelter #3</v>
      </c>
    </row>
    <row r="283" spans="1:2" x14ac:dyDescent="0.3">
      <c r="A283" s="2" t="str">
        <f>([3]UKBuilding_List!A283)</f>
        <v>0393</v>
      </c>
      <c r="B283" s="3" t="str">
        <f>([3]UKBuilding_List!C283)</f>
        <v>Bus Shelter #7</v>
      </c>
    </row>
    <row r="284" spans="1:2" x14ac:dyDescent="0.3">
      <c r="A284" s="2" t="str">
        <f>([3]UKBuilding_List!A284)</f>
        <v>0394</v>
      </c>
      <c r="B284" s="3" t="str">
        <f>([3]UKBuilding_List!C284)</f>
        <v>Bus Shelter #6</v>
      </c>
    </row>
    <row r="285" spans="1:2" x14ac:dyDescent="0.3">
      <c r="A285" s="2" t="str">
        <f>([3]UKBuilding_List!A285)</f>
        <v>0397</v>
      </c>
      <c r="B285" s="3" t="str">
        <f>([3]UKBuilding_List!C285)</f>
        <v>Bus Shelter #9</v>
      </c>
    </row>
    <row r="286" spans="1:2" x14ac:dyDescent="0.3">
      <c r="A286" s="2" t="str">
        <f>([3]UKBuilding_List!A286)</f>
        <v>0398</v>
      </c>
      <c r="B286" s="3" t="str">
        <f>([3]UKBuilding_List!C286)</f>
        <v>Bus Shelter #10</v>
      </c>
    </row>
    <row r="287" spans="1:2" x14ac:dyDescent="0.3">
      <c r="A287" s="2" t="str">
        <f>([3]UKBuilding_List!A287)</f>
        <v>0399</v>
      </c>
      <c r="B287" s="3" t="str">
        <f>([3]UKBuilding_List!C287)</f>
        <v>Bus Shelter #11</v>
      </c>
    </row>
    <row r="288" spans="1:2" x14ac:dyDescent="0.3">
      <c r="A288" s="2" t="str">
        <f>([3]UKBuilding_List!A288)</f>
        <v>0400</v>
      </c>
      <c r="B288" s="3" t="str">
        <f>([3]UKBuilding_List!C288)</f>
        <v>Ellen H. Richards House</v>
      </c>
    </row>
    <row r="289" spans="1:2" x14ac:dyDescent="0.3">
      <c r="A289" s="2" t="str">
        <f>([3]UKBuilding_List!A289)</f>
        <v>0401</v>
      </c>
      <c r="B289" s="3" t="str">
        <f>([3]UKBuilding_List!C289)</f>
        <v>Weldon House</v>
      </c>
    </row>
    <row r="290" spans="1:2" x14ac:dyDescent="0.3">
      <c r="A290" s="2" t="str">
        <f>([3]UKBuilding_List!A290)</f>
        <v>0409</v>
      </c>
      <c r="B290" s="3" t="str">
        <f>([3]UKBuilding_List!C290)</f>
        <v>341-343 Scott St</v>
      </c>
    </row>
    <row r="291" spans="1:2" x14ac:dyDescent="0.3">
      <c r="A291" s="2" t="str">
        <f>([3]UKBuilding_List!A291)</f>
        <v>0412</v>
      </c>
      <c r="B291" s="3" t="str">
        <f>([3]UKBuilding_List!C291)</f>
        <v>403 Pennsylvania Ct</v>
      </c>
    </row>
    <row r="292" spans="1:2" x14ac:dyDescent="0.3">
      <c r="A292" s="2" t="str">
        <f>([3]UKBuilding_List!A292)</f>
        <v>0413</v>
      </c>
      <c r="B292" s="3" t="str">
        <f>([3]UKBuilding_List!C292)</f>
        <v>Softball/Soccer Locker Rooms</v>
      </c>
    </row>
    <row r="293" spans="1:2" x14ac:dyDescent="0.3">
      <c r="A293" s="2" t="str">
        <f>([3]UKBuilding_List!A293)</f>
        <v>0416</v>
      </c>
      <c r="B293" s="3" t="str">
        <f>([3]UKBuilding_List!C293)</f>
        <v>Bus Shelter #12</v>
      </c>
    </row>
    <row r="294" spans="1:2" x14ac:dyDescent="0.3">
      <c r="A294" s="2" t="str">
        <f>([3]UKBuilding_List!A294)</f>
        <v>0417</v>
      </c>
      <c r="B294" s="3" t="str">
        <f>([3]UKBuilding_List!C294)</f>
        <v>660 South Limestone</v>
      </c>
    </row>
    <row r="295" spans="1:2" x14ac:dyDescent="0.3">
      <c r="A295" s="2" t="str">
        <f>([3]UKBuilding_List!A295)</f>
        <v>0418</v>
      </c>
      <c r="B295" s="3" t="str">
        <f>([3]UKBuilding_List!C295)</f>
        <v>Bus Shelter #4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0467</v>
      </c>
      <c r="B312" s="3" t="str">
        <f>([3]UKBuilding_List!C312)</f>
        <v>220 Transcript Ave</v>
      </c>
    </row>
    <row r="313" spans="1:2" x14ac:dyDescent="0.3">
      <c r="A313" s="2" t="str">
        <f>([3]UKBuilding_List!A313)</f>
        <v>0473</v>
      </c>
      <c r="B313" s="3" t="str">
        <f>([3]UKBuilding_List!C313)</f>
        <v>505 Oldham Ct</v>
      </c>
    </row>
    <row r="314" spans="1:2" x14ac:dyDescent="0.3">
      <c r="A314" s="2" t="str">
        <f>([3]UKBuilding_List!A314)</f>
        <v>0481</v>
      </c>
      <c r="B314" s="3" t="str">
        <f>([3]UKBuilding_List!C314)</f>
        <v>LCC Academic Tech Building</v>
      </c>
    </row>
    <row r="315" spans="1:2" x14ac:dyDescent="0.3">
      <c r="A315" s="2" t="str">
        <f>([3]UKBuilding_List!A315)</f>
        <v>0482</v>
      </c>
      <c r="B315" s="3" t="str">
        <f>([3]UKBuilding_List!C315)</f>
        <v>408 Linden Walk</v>
      </c>
    </row>
    <row r="316" spans="1:2" x14ac:dyDescent="0.3">
      <c r="A316" s="2" t="str">
        <f>([3]UKBuilding_List!A316)</f>
        <v>0484</v>
      </c>
      <c r="B316" s="3" t="str">
        <f>([3]UKBuilding_List!C316)</f>
        <v>Real Properties Garage</v>
      </c>
    </row>
    <row r="317" spans="1:2" x14ac:dyDescent="0.3">
      <c r="A317" s="2" t="str">
        <f>([3]UKBuilding_List!A317)</f>
        <v>0485</v>
      </c>
      <c r="B317" s="3" t="str">
        <f>([3]UKBuilding_List!C317)</f>
        <v>Boone Tennis Stadium</v>
      </c>
    </row>
    <row r="318" spans="1:2" x14ac:dyDescent="0.3">
      <c r="A318" s="2" t="str">
        <f>([3]UKBuilding_List!A318)</f>
        <v>0487</v>
      </c>
      <c r="B318" s="3" t="str">
        <f>([3]UKBuilding_List!C318)</f>
        <v>518 Oldham Ct</v>
      </c>
    </row>
    <row r="319" spans="1:2" x14ac:dyDescent="0.3">
      <c r="A319" s="2" t="str">
        <f>([3]UKBuilding_List!A319)</f>
        <v>0488</v>
      </c>
      <c r="B319" s="3" t="str">
        <f>([3]UKBuilding_List!C319)</f>
        <v>Woodland Early Learning Center</v>
      </c>
    </row>
    <row r="320" spans="1:2" x14ac:dyDescent="0.3">
      <c r="A320" s="2" t="str">
        <f>([3]UKBuilding_List!A320)</f>
        <v>0489</v>
      </c>
      <c r="B320" s="3" t="str">
        <f>([3]UKBuilding_List!C320)</f>
        <v>1117 South Limestone</v>
      </c>
    </row>
    <row r="321" spans="1:2" x14ac:dyDescent="0.3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x14ac:dyDescent="0.3">
      <c r="A322" s="2" t="str">
        <f>([3]UKBuilding_List!A322)</f>
        <v>0494</v>
      </c>
      <c r="B322" s="3" t="str">
        <f>([3]UKBuilding_List!C322)</f>
        <v>Stuckert Career Center</v>
      </c>
    </row>
    <row r="323" spans="1:2" x14ac:dyDescent="0.3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x14ac:dyDescent="0.3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x14ac:dyDescent="0.3">
      <c r="A325" s="2" t="str">
        <f>([3]UKBuilding_List!A325)</f>
        <v>0504</v>
      </c>
      <c r="B325" s="3" t="str">
        <f>([3]UKBuilding_List!C325)</f>
        <v>Sigma Chi Fraternity House</v>
      </c>
    </row>
    <row r="326" spans="1:2" x14ac:dyDescent="0.3">
      <c r="A326" s="2" t="str">
        <f>([3]UKBuilding_List!A326)</f>
        <v>0505</v>
      </c>
      <c r="B326" s="3" t="str">
        <f>([3]UKBuilding_List!C326)</f>
        <v>Alpha Tau Omega Fraternity</v>
      </c>
    </row>
    <row r="327" spans="1:2" x14ac:dyDescent="0.3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2015-02-06T13:50:24Z</dcterms:modified>
</cp:coreProperties>
</file>