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3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<sst xmlns="http://schemas.openxmlformats.org/spreadsheetml/2006/main" count="275" uniqueCount="142">
  <si>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</si>
  <si>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</si>
  <si>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</si>
  <si>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</si>
  <si>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</si>
  <si>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</si>
  <si>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</si>
  <si>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</si>
  <si>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</si>
  <si>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</si>
  <si>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</si>
  <si>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</si>
  <si>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</si>
  <si>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</si>
  <si>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</si>
  <si>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</si>
  <si>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</si>
  <si>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</si>
  <si>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</si>
  <si>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</si>
  <si>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</si>
  <si>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</si>
  <si>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</si>
  <si>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</si>
  <si>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</si>
  <si>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</si>
  <si>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</si>
  <si>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</si>
  <si>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</si>
  <si>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</si>
  <si>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</si>
  <si>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</si>
  <si>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</si>
  <si>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</si>
  <si>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</si>
  <si>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</si>
  <si>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</si>
  <si>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</si>
  <si>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</si>
  <si>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</si>
  <si>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</si>
  <si>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</si>
  <si>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</si>
  <si>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</si>
  <si>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</si>
  <si>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</si>
  <si>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</si>
  <si>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</si>
  <si>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</si>
  <si>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</si>
  <si>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</si>
  <si>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</si>
  <si>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</si>
  <si>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</si>
  <si>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</si>
  <si>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</si>
  <si>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</si>
  <si>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</si>
  <si>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</si>
  <si>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</si>
  <si>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</si>
  <si>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</si>
  <si>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</si>
  <si>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</si>
  <si>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</si>
  <si>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</si>
  <si>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</si>
  <si>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</si>
  <si>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</si>
  <si>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</si>
  <si>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</si>
  <si>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</si>
  <si>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</si>
  <si>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</si>
  <si>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</si>
  <si>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107A</t>
  </si>
  <si>
    <t>107B</t>
  </si>
  <si>
    <t>107C</t>
  </si>
  <si>
    <t>107D</t>
  </si>
  <si>
    <t>107E</t>
  </si>
  <si>
    <t>107F</t>
  </si>
  <si>
    <t>107G</t>
  </si>
  <si>
    <t>107H</t>
  </si>
  <si>
    <t>107</t>
  </si>
  <si>
    <t>108A</t>
  </si>
  <si>
    <t>108B</t>
  </si>
  <si>
    <t>108C</t>
  </si>
  <si>
    <t>108D</t>
  </si>
  <si>
    <t>108E</t>
  </si>
  <si>
    <t>108F</t>
  </si>
  <si>
    <t xml:space="preserve">108G </t>
  </si>
  <si>
    <t>108H</t>
  </si>
  <si>
    <t>109</t>
  </si>
  <si>
    <t>109A</t>
  </si>
  <si>
    <t>0035</t>
  </si>
  <si>
    <t>01</t>
  </si>
  <si>
    <t>jes</t>
  </si>
  <si>
    <t>LX-0035-01-107</t>
  </si>
  <si>
    <t>MILLER HALL - Room 107</t>
  </si>
  <si>
    <t>LX-0035-01-107A</t>
  </si>
  <si>
    <t>MILLER HALL - Room 107A</t>
  </si>
  <si>
    <t>LX-0035-01-107B</t>
  </si>
  <si>
    <t>MILLER HALL - Room 107B</t>
  </si>
  <si>
    <t>LX-0035-01-107C</t>
  </si>
  <si>
    <t>MILLER HALL - Room 107C</t>
  </si>
  <si>
    <t>LX-0035-01-107D</t>
  </si>
  <si>
    <t>MILLER HALL - Room 107D</t>
  </si>
  <si>
    <t>LX-0035-01-107E</t>
  </si>
  <si>
    <t>MILLER HALL - Room 107E</t>
  </si>
  <si>
    <t>LX-0035-01-107F</t>
  </si>
  <si>
    <t>MILLER HALL - Room 107F</t>
  </si>
  <si>
    <t>LX-0035-01-107G</t>
  </si>
  <si>
    <t>MILLER HALL - Room 107G</t>
  </si>
  <si>
    <t>LX-0035-01-107H</t>
  </si>
  <si>
    <t>MILLER HALL - Room 107H</t>
  </si>
  <si>
    <t>LX-0035-01-108</t>
  </si>
  <si>
    <t>MILLER HALL - Room 108</t>
  </si>
  <si>
    <t>LX-0035-01-108A</t>
  </si>
  <si>
    <t>MILLER HALL - Room 108A</t>
  </si>
  <si>
    <t>LX-0035-01-108B</t>
  </si>
  <si>
    <t>MILLER HALL - Room 108B</t>
  </si>
  <si>
    <t>LX-0035-01-108C</t>
  </si>
  <si>
    <t>MILLER HALL - Room 108C</t>
  </si>
  <si>
    <t>LX-0035-01-108D</t>
  </si>
  <si>
    <t>MILLER HALL - Room 108D</t>
  </si>
  <si>
    <t>LX-0035-01-108E</t>
  </si>
  <si>
    <t>MILLER HALL - Room 108E</t>
  </si>
  <si>
    <t>LX-0035-01-108F</t>
  </si>
  <si>
    <t>MILLER HALL - Room 108F</t>
  </si>
  <si>
    <t>LX-0035-01-108G</t>
  </si>
  <si>
    <t>MILLER HALL - Room 108G</t>
  </si>
  <si>
    <t>LX-0035-01-108H</t>
  </si>
  <si>
    <t>MILLER HALL - Room 108H</t>
  </si>
  <si>
    <t>LX-0035-01-109</t>
  </si>
  <si>
    <t>MILLER HALL - Room 109</t>
  </si>
  <si>
    <t>LX-0035-01-109A</t>
  </si>
  <si>
    <t>MILLER HALL - Room 109A</t>
  </si>
  <si>
    <t>move equip to 107F</t>
  </si>
  <si>
    <t>move equip to 108F</t>
  </si>
  <si>
    <t>move equip to 107A</t>
  </si>
  <si>
    <t>move equip to 108A</t>
  </si>
  <si>
    <t>IN looking at department ownership, this space perhaps should belong to Physical plant just as all other circulation areas in this bldg; no sq ft change to 100B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</si>
</sst>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quotePrefix="1" applyFont="1" applyProtection="1">
      <protection locked="0"/>
    </xf>
    <xf numFmtId="49" fontId="0" fillId="0" borderId="0" xfId="0" quotePrefix="1" applyNumberFormat="1" applyFont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4" zoomScale="90" zoomScaleNormal="90" workbookViewId="0">
      <selection activeCell="J25" sqref="J24:J2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9" style="16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25.28515625" style="16" bestFit="1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2" t="s">
        <v>94</v>
      </c>
      <c r="C1" s="82"/>
      <c r="F1" s="68" t="s">
        <v>10</v>
      </c>
      <c r="G1" s="18">
        <v>43313</v>
      </c>
      <c r="H1" s="77">
        <v>43318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3" t="str">
        <f>VLOOKUP(B1,BuildingList!A:B,2,FALSE)</f>
        <v>Miller Hall</v>
      </c>
      <c r="C2" s="83"/>
      <c r="F2" s="69" t="s">
        <v>12</v>
      </c>
      <c r="G2" s="22" t="s">
        <v>70</v>
      </c>
      <c r="H2" s="16" t="s">
        <v>96</v>
      </c>
      <c r="J2" s="15">
        <f>G35-J35</f>
        <v>16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79" customFormat="1" ht="45.75" thickBot="1" x14ac:dyDescent="0.3">
      <c r="A5" s="78" t="s">
        <v>19</v>
      </c>
      <c r="B5" s="78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75" t="s">
        <v>83</v>
      </c>
      <c r="B6" s="76" t="s">
        <v>95</v>
      </c>
      <c r="C6" s="42" t="s">
        <v>22</v>
      </c>
      <c r="D6" s="41" t="s">
        <v>5</v>
      </c>
      <c r="E6" s="50">
        <v>175</v>
      </c>
      <c r="F6" s="50">
        <v>108</v>
      </c>
      <c r="G6" s="50" t="s">
        <v>3</v>
      </c>
      <c r="H6" s="41" t="s">
        <v>56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75</v>
      </c>
      <c r="B7" s="76" t="s">
        <v>95</v>
      </c>
      <c r="C7" s="42" t="s">
        <v>49</v>
      </c>
      <c r="D7" s="41" t="s">
        <v>5</v>
      </c>
      <c r="E7" s="50">
        <v>98</v>
      </c>
      <c r="F7" s="50">
        <v>107</v>
      </c>
      <c r="G7" s="50" t="s">
        <v>3</v>
      </c>
      <c r="H7" s="41" t="s">
        <v>56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76</v>
      </c>
      <c r="B8" s="76" t="s">
        <v>95</v>
      </c>
      <c r="C8" s="42" t="s">
        <v>49</v>
      </c>
      <c r="D8" s="41" t="s">
        <v>5</v>
      </c>
      <c r="E8" s="50">
        <v>96</v>
      </c>
      <c r="F8" s="50">
        <v>104</v>
      </c>
      <c r="G8" s="50" t="s">
        <v>3</v>
      </c>
      <c r="H8" s="41" t="s">
        <v>56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48" t="s">
        <v>77</v>
      </c>
      <c r="B9" s="76" t="s">
        <v>95</v>
      </c>
      <c r="C9" s="42" t="s">
        <v>22</v>
      </c>
      <c r="D9" s="41" t="s">
        <v>5</v>
      </c>
      <c r="E9" s="62">
        <v>126</v>
      </c>
      <c r="F9" s="62">
        <v>117</v>
      </c>
      <c r="G9" s="50" t="s">
        <v>3</v>
      </c>
      <c r="H9" s="41" t="s">
        <v>56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48" t="s">
        <v>78</v>
      </c>
      <c r="B10" s="76" t="s">
        <v>95</v>
      </c>
      <c r="C10" s="42" t="s">
        <v>49</v>
      </c>
      <c r="D10" s="41" t="s">
        <v>5</v>
      </c>
      <c r="E10" s="50">
        <v>116</v>
      </c>
      <c r="F10" s="50">
        <v>178</v>
      </c>
      <c r="G10" s="50" t="s">
        <v>3</v>
      </c>
      <c r="H10" s="41" t="s">
        <v>56</v>
      </c>
      <c r="I10" s="42"/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48" t="s">
        <v>79</v>
      </c>
      <c r="B11" s="76" t="s">
        <v>95</v>
      </c>
      <c r="C11" s="42" t="s">
        <v>49</v>
      </c>
      <c r="D11" s="41" t="s">
        <v>5</v>
      </c>
      <c r="E11" s="50">
        <v>105</v>
      </c>
      <c r="F11" s="50">
        <v>150</v>
      </c>
      <c r="G11" s="50" t="s">
        <v>3</v>
      </c>
      <c r="H11" s="41" t="s">
        <v>56</v>
      </c>
      <c r="I11" s="42"/>
      <c r="J11" s="59">
        <f>IF(G11="No Change","N/A",IF(G11="New Tag Required",Lookup!F:F,IF(G11="Remove Old Tag",Lookup!F:F,IF(G11="N/A","N/A",""))))</f>
        <v>0</v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48" t="s">
        <v>80</v>
      </c>
      <c r="B12" s="76" t="s">
        <v>95</v>
      </c>
      <c r="C12" s="42" t="s">
        <v>49</v>
      </c>
      <c r="D12" s="41" t="s">
        <v>5</v>
      </c>
      <c r="E12" s="50">
        <v>77</v>
      </c>
      <c r="F12" s="50">
        <v>174</v>
      </c>
      <c r="G12" s="50" t="s">
        <v>3</v>
      </c>
      <c r="H12" s="41" t="s">
        <v>56</v>
      </c>
      <c r="I12" s="42"/>
      <c r="J12" s="59">
        <f>IF(G12="No Change","N/A",IF(G12="New Tag Required",Lookup!F:F,IF(G12="Remove Old Tag",Lookup!F:F,IF(G12="N/A","N/A",""))))</f>
        <v>0</v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48" t="s">
        <v>81</v>
      </c>
      <c r="B13" s="76" t="s">
        <v>95</v>
      </c>
      <c r="C13" s="42" t="s">
        <v>51</v>
      </c>
      <c r="D13" s="41" t="s">
        <v>5</v>
      </c>
      <c r="E13" s="50">
        <v>77</v>
      </c>
      <c r="F13" s="50">
        <v>0</v>
      </c>
      <c r="G13" s="50" t="s">
        <v>53</v>
      </c>
      <c r="H13" s="41" t="s">
        <v>54</v>
      </c>
      <c r="I13" s="42"/>
      <c r="J13" s="59">
        <f>IF(G13="No Change","N/A",IF(G13="New Tag Required",Lookup!F:F,IF(G13="Remove Old Tag",Lookup!F:F,IF(G13="N/A","N/A",""))))</f>
        <v>0</v>
      </c>
      <c r="K13" s="60"/>
      <c r="L13" s="63"/>
      <c r="M13" s="59">
        <f>IF(H13="No Change","N/A",IF(H13="New Tag Required",Lookup!F:F,IF(H13="Remove Old Sign",Lookup!F:F,IF(H13="N/A","N/A",""))))</f>
        <v>0</v>
      </c>
      <c r="N13" s="60"/>
      <c r="O13" s="59"/>
    </row>
    <row r="14" spans="1:16" s="41" customFormat="1" x14ac:dyDescent="0.25">
      <c r="A14" s="48" t="s">
        <v>82</v>
      </c>
      <c r="B14" s="76" t="s">
        <v>95</v>
      </c>
      <c r="C14" s="42" t="s">
        <v>51</v>
      </c>
      <c r="D14" s="41" t="s">
        <v>5</v>
      </c>
      <c r="E14" s="50">
        <v>63</v>
      </c>
      <c r="F14" s="50">
        <v>0</v>
      </c>
      <c r="G14" s="50" t="s">
        <v>53</v>
      </c>
      <c r="H14" s="41" t="s">
        <v>54</v>
      </c>
      <c r="I14" s="42"/>
      <c r="J14" s="59">
        <f>IF(G14="No Change","N/A",IF(G14="New Tag Required",Lookup!F:F,IF(G14="Remove Old Tag",Lookup!F:F,IF(G14="N/A","N/A",""))))</f>
        <v>0</v>
      </c>
      <c r="K14" s="60"/>
      <c r="L14" s="63"/>
      <c r="M14" s="59">
        <f>IF(H14="No Change","N/A",IF(H14="New Tag Required",Lookup!F:F,IF(H14="Remove Old Sign",Lookup!F:F,IF(H14="N/A","N/A",""))))</f>
        <v>0</v>
      </c>
      <c r="N14" s="60"/>
      <c r="O14" s="59"/>
    </row>
    <row r="15" spans="1:16" s="41" customFormat="1" x14ac:dyDescent="0.25">
      <c r="A15" s="63">
        <v>108</v>
      </c>
      <c r="B15" s="76" t="s">
        <v>95</v>
      </c>
      <c r="C15" s="42" t="s">
        <v>22</v>
      </c>
      <c r="D15" s="41" t="s">
        <v>5</v>
      </c>
      <c r="E15" s="50">
        <v>175</v>
      </c>
      <c r="F15" s="50">
        <v>108</v>
      </c>
      <c r="G15" s="50" t="s">
        <v>3</v>
      </c>
      <c r="H15" s="41" t="s">
        <v>56</v>
      </c>
      <c r="I15" s="42"/>
      <c r="J15" s="59">
        <f>IF(G15="No Change","N/A",IF(G15="New Tag Required",Lookup!F:F,IF(G15="Remove Old Tag",Lookup!F:F,IF(G15="N/A","N/A",""))))</f>
        <v>0</v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 t="s">
        <v>84</v>
      </c>
      <c r="B16" s="76" t="s">
        <v>95</v>
      </c>
      <c r="C16" s="42" t="s">
        <v>49</v>
      </c>
      <c r="D16" s="41" t="s">
        <v>5</v>
      </c>
      <c r="E16" s="50">
        <v>98</v>
      </c>
      <c r="F16" s="50">
        <v>106</v>
      </c>
      <c r="G16" s="50" t="s">
        <v>3</v>
      </c>
      <c r="H16" s="41" t="s">
        <v>56</v>
      </c>
      <c r="I16" s="42"/>
      <c r="J16" s="59">
        <f>IF(G16="No Change","N/A",IF(G16="New Tag Required",Lookup!F:F,IF(G16="Remove Old Tag",Lookup!F:F,IF(G16="N/A","N/A",""))))</f>
        <v>0</v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 t="s">
        <v>85</v>
      </c>
      <c r="B17" s="76" t="s">
        <v>95</v>
      </c>
      <c r="C17" s="42" t="s">
        <v>49</v>
      </c>
      <c r="D17" s="41" t="s">
        <v>5</v>
      </c>
      <c r="E17" s="50">
        <v>96</v>
      </c>
      <c r="F17" s="50">
        <v>100</v>
      </c>
      <c r="G17" s="50" t="s">
        <v>3</v>
      </c>
      <c r="H17" s="41" t="s">
        <v>56</v>
      </c>
      <c r="I17" s="42"/>
      <c r="J17" s="59">
        <f>IF(G17="No Change","N/A",IF(G17="New Tag Required",Lookup!F:F,IF(G17="Remove Old Tag",Lookup!F:F,IF(G17="N/A","N/A",""))))</f>
        <v>0</v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 t="s">
        <v>86</v>
      </c>
      <c r="B18" s="76" t="s">
        <v>95</v>
      </c>
      <c r="C18" s="42" t="s">
        <v>22</v>
      </c>
      <c r="D18" s="41" t="s">
        <v>5</v>
      </c>
      <c r="E18" s="50">
        <v>126</v>
      </c>
      <c r="F18" s="50">
        <v>121</v>
      </c>
      <c r="G18" s="50" t="s">
        <v>3</v>
      </c>
      <c r="H18" s="41" t="s">
        <v>56</v>
      </c>
      <c r="I18" s="42"/>
      <c r="J18" s="59">
        <f>IF(G18="No Change","N/A",IF(G18="New Tag Required",Lookup!F:F,IF(G18="Remove Old Tag",Lookup!F:F,IF(G18="N/A","N/A",""))))</f>
        <v>0</v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 t="s">
        <v>87</v>
      </c>
      <c r="B19" s="76" t="s">
        <v>95</v>
      </c>
      <c r="C19" s="42" t="s">
        <v>49</v>
      </c>
      <c r="D19" s="41" t="s">
        <v>5</v>
      </c>
      <c r="E19" s="50">
        <v>116</v>
      </c>
      <c r="F19" s="50">
        <v>178</v>
      </c>
      <c r="G19" s="50" t="s">
        <v>3</v>
      </c>
      <c r="H19" s="41" t="s">
        <v>56</v>
      </c>
      <c r="I19" s="42"/>
      <c r="J19" s="59">
        <f>IF(G19="No Change","N/A",IF(G19="New Tag Required",Lookup!F:F,IF(G19="Remove Old Tag",Lookup!F:F,IF(G19="N/A","N/A",""))))</f>
        <v>0</v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 t="s">
        <v>88</v>
      </c>
      <c r="B20" s="76" t="s">
        <v>95</v>
      </c>
      <c r="C20" s="42" t="s">
        <v>49</v>
      </c>
      <c r="D20" s="41" t="s">
        <v>5</v>
      </c>
      <c r="E20" s="50">
        <v>105</v>
      </c>
      <c r="F20" s="50">
        <v>159</v>
      </c>
      <c r="G20" s="50" t="s">
        <v>3</v>
      </c>
      <c r="H20" s="41" t="s">
        <v>56</v>
      </c>
      <c r="I20" s="42"/>
      <c r="J20" s="59">
        <f>IF(G20="No Change","N/A",IF(G20="New Tag Required",Lookup!F:F,IF(G20="Remove Old Tag",Lookup!F:F,IF(G20="N/A","N/A",""))))</f>
        <v>0</v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 t="s">
        <v>89</v>
      </c>
      <c r="B21" s="76" t="s">
        <v>95</v>
      </c>
      <c r="C21" s="42" t="s">
        <v>49</v>
      </c>
      <c r="D21" s="41" t="s">
        <v>5</v>
      </c>
      <c r="E21" s="50">
        <v>77</v>
      </c>
      <c r="F21" s="51">
        <v>163</v>
      </c>
      <c r="G21" s="50" t="s">
        <v>3</v>
      </c>
      <c r="H21" s="41" t="s">
        <v>56</v>
      </c>
      <c r="I21" s="42"/>
      <c r="J21" s="59">
        <f>IF(G21="No Change","N/A",IF(G21="New Tag Required",Lookup!F:F,IF(G21="Remove Old Tag",Lookup!F:F,IF(G21="N/A","N/A",""))))</f>
        <v>0</v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 t="s">
        <v>90</v>
      </c>
      <c r="B22" s="76" t="s">
        <v>95</v>
      </c>
      <c r="C22" s="42" t="s">
        <v>51</v>
      </c>
      <c r="D22" s="41" t="s">
        <v>5</v>
      </c>
      <c r="E22" s="50">
        <v>77</v>
      </c>
      <c r="F22" s="50">
        <v>0</v>
      </c>
      <c r="G22" s="50" t="s">
        <v>53</v>
      </c>
      <c r="H22" s="41" t="s">
        <v>54</v>
      </c>
      <c r="I22" s="42"/>
      <c r="J22" s="59">
        <f>IF(G22="No Change","N/A",IF(G22="New Tag Required",Lookup!F:F,IF(G22="Remove Old Tag",Lookup!F:F,IF(G22="N/A","N/A",""))))</f>
        <v>0</v>
      </c>
      <c r="K22" s="64"/>
      <c r="L22" s="42"/>
      <c r="M22" s="59">
        <f>IF(H22="No Change","N/A",IF(H22="New Tag Required",Lookup!F:F,IF(H22="Remove Old Sign",Lookup!F:F,IF(H22="N/A","N/A",""))))</f>
        <v>0</v>
      </c>
      <c r="N22" s="64"/>
      <c r="O22" s="42"/>
    </row>
    <row r="23" spans="1:15" s="41" customFormat="1" x14ac:dyDescent="0.25">
      <c r="A23" s="63" t="s">
        <v>91</v>
      </c>
      <c r="B23" s="76" t="s">
        <v>95</v>
      </c>
      <c r="C23" s="42" t="s">
        <v>51</v>
      </c>
      <c r="D23" s="41" t="s">
        <v>5</v>
      </c>
      <c r="E23" s="50">
        <v>63</v>
      </c>
      <c r="F23" s="50">
        <v>0</v>
      </c>
      <c r="G23" s="50" t="s">
        <v>53</v>
      </c>
      <c r="H23" s="41" t="s">
        <v>54</v>
      </c>
      <c r="I23" s="42"/>
      <c r="J23" s="59">
        <f>IF(G23="No Change","N/A",IF(G23="New Tag Required",Lookup!F:F,IF(G23="Remove Old Tag",Lookup!F:F,IF(G23="N/A","N/A",""))))</f>
        <v>0</v>
      </c>
      <c r="K23" s="65"/>
      <c r="M23" s="59">
        <f>IF(H23="No Change","N/A",IF(H23="New Tag Required",Lookup!F:F,IF(H23="Remove Old Sign",Lookup!F:F,IF(H23="N/A","N/A",""))))</f>
        <v>0</v>
      </c>
      <c r="N23" s="64"/>
      <c r="O23" s="42"/>
    </row>
    <row r="24" spans="1:15" s="41" customFormat="1" ht="105" x14ac:dyDescent="0.25">
      <c r="A24" s="75" t="s">
        <v>92</v>
      </c>
      <c r="B24" s="76" t="s">
        <v>95</v>
      </c>
      <c r="C24" s="42" t="s">
        <v>22</v>
      </c>
      <c r="D24" s="41" t="s">
        <v>5</v>
      </c>
      <c r="E24" s="50">
        <v>271</v>
      </c>
      <c r="F24" s="50">
        <v>149</v>
      </c>
      <c r="G24" s="50" t="s">
        <v>3</v>
      </c>
      <c r="H24" s="41" t="s">
        <v>56</v>
      </c>
      <c r="I24" s="42" t="s">
        <v>141</v>
      </c>
      <c r="J24" s="59">
        <f>IF(G24="No Change","N/A",IF(G24="New Tag Required",Lookup!F:F,IF(G24="Remove Old Tag",Lookup!F:F,IF(G24="N/A","N/A",""))))</f>
        <v>0</v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41" t="s">
        <v>93</v>
      </c>
      <c r="B25" s="76" t="s">
        <v>95</v>
      </c>
      <c r="C25" s="42" t="s">
        <v>49</v>
      </c>
      <c r="D25" s="41" t="s">
        <v>5</v>
      </c>
      <c r="E25" s="50">
        <v>185</v>
      </c>
      <c r="F25" s="50">
        <v>310</v>
      </c>
      <c r="G25" s="50" t="s">
        <v>3</v>
      </c>
      <c r="H25" s="41" t="s">
        <v>56</v>
      </c>
      <c r="I25" s="42"/>
      <c r="J25" s="59">
        <f>IF(G25="No Change","N/A",IF(G25="New Tag Required",Lookup!F:F,IF(G25="Remove Old Tag",Lookup!F:F,IF(G25="N/A","N/A",""))))</f>
        <v>0</v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16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6" priority="139" operator="containsText" text="New Tag Required">
      <formula>NOT(ISERROR(SEARCH("New Tag Required",G40)))</formula>
    </cfRule>
  </conditionalFormatting>
  <conditionalFormatting sqref="D40:D100 D6">
    <cfRule type="containsText" dxfId="55" priority="138" operator="containsText" text="Yes">
      <formula>NOT(ISERROR(SEARCH("Yes",D6)))</formula>
    </cfRule>
  </conditionalFormatting>
  <conditionalFormatting sqref="H40:H100 H201:H422">
    <cfRule type="containsText" dxfId="54" priority="126" operator="containsText" text="New Sign Required">
      <formula>NOT(ISERROR(SEARCH("New Sign Required",H40)))</formula>
    </cfRule>
  </conditionalFormatting>
  <conditionalFormatting sqref="G40:G100">
    <cfRule type="containsText" dxfId="53" priority="125" operator="containsText" text="Action Required">
      <formula>NOT(ISERROR(SEARCH("Action Required",G40)))</formula>
    </cfRule>
  </conditionalFormatting>
  <conditionalFormatting sqref="H40:H100">
    <cfRule type="containsText" dxfId="52" priority="124" operator="containsText" text="Action Required">
      <formula>NOT(ISERROR(SEARCH("Action Required",H40)))</formula>
    </cfRule>
  </conditionalFormatting>
  <conditionalFormatting sqref="G36:G39 G6:G21 G24:G33">
    <cfRule type="containsText" dxfId="51" priority="66" operator="containsText" text="New Tag Required">
      <formula>NOT(ISERROR(SEARCH("New Tag Required",G6)))</formula>
    </cfRule>
  </conditionalFormatting>
  <conditionalFormatting sqref="D15:D39">
    <cfRule type="containsText" dxfId="50" priority="65" operator="containsText" text="Yes">
      <formula>NOT(ISERROR(SEARCH("Yes",D15)))</formula>
    </cfRule>
  </conditionalFormatting>
  <conditionalFormatting sqref="H36:H39 H6:H21 H24:H33">
    <cfRule type="containsText" dxfId="49" priority="64" operator="containsText" text="New Sign Required">
      <formula>NOT(ISERROR(SEARCH("New Sign Required",H6)))</formula>
    </cfRule>
  </conditionalFormatting>
  <conditionalFormatting sqref="G36:G39 G6:G21 G24:G33">
    <cfRule type="containsText" dxfId="48" priority="63" operator="containsText" text="Action Required">
      <formula>NOT(ISERROR(SEARCH("Action Required",G6)))</formula>
    </cfRule>
  </conditionalFormatting>
  <conditionalFormatting sqref="H36:H39 H6:H21 H24:H33">
    <cfRule type="containsText" dxfId="47" priority="62" operator="containsText" text="Action Required">
      <formula>NOT(ISERROR(SEARCH("Action Required",H6)))</formula>
    </cfRule>
  </conditionalFormatting>
  <conditionalFormatting sqref="G6:G21 G24:G25">
    <cfRule type="containsText" dxfId="46" priority="61" operator="containsText" text="New Tag Required">
      <formula>NOT(ISERROR(SEARCH("New Tag Required",G6)))</formula>
    </cfRule>
  </conditionalFormatting>
  <conditionalFormatting sqref="D6">
    <cfRule type="containsText" dxfId="45" priority="60" operator="containsText" text="Yes">
      <formula>NOT(ISERROR(SEARCH("Yes",D6)))</formula>
    </cfRule>
  </conditionalFormatting>
  <conditionalFormatting sqref="G6:G21 G24:G25">
    <cfRule type="containsText" dxfId="44" priority="59" operator="containsText" text="Action Required">
      <formula>NOT(ISERROR(SEARCH("Action Required",G6)))</formula>
    </cfRule>
  </conditionalFormatting>
  <conditionalFormatting sqref="D101:D200">
    <cfRule type="containsText" dxfId="43" priority="58" operator="containsText" text="Yes">
      <formula>NOT(ISERROR(SEARCH("Yes",D101)))</formula>
    </cfRule>
  </conditionalFormatting>
  <conditionalFormatting sqref="H101:H200">
    <cfRule type="containsText" dxfId="42" priority="57" operator="containsText" text="New Sign Required">
      <formula>NOT(ISERROR(SEARCH("New Sign Required",H101)))</formula>
    </cfRule>
  </conditionalFormatting>
  <conditionalFormatting sqref="G101:G200">
    <cfRule type="containsText" dxfId="41" priority="56" operator="containsText" text="Action Required">
      <formula>NOT(ISERROR(SEARCH("Action Required",G101)))</formula>
    </cfRule>
  </conditionalFormatting>
  <conditionalFormatting sqref="H101:H200">
    <cfRule type="containsText" dxfId="40" priority="55" operator="containsText" text="Action Required">
      <formula>NOT(ISERROR(SEARCH("Action Required",H101)))</formula>
    </cfRule>
  </conditionalFormatting>
  <conditionalFormatting sqref="D7">
    <cfRule type="containsText" dxfId="39" priority="41" operator="containsText" text="Yes">
      <formula>NOT(ISERROR(SEARCH("Yes",D7)))</formula>
    </cfRule>
  </conditionalFormatting>
  <conditionalFormatting sqref="J2:N2">
    <cfRule type="cellIs" dxfId="38" priority="32" operator="notEqual">
      <formula>0</formula>
    </cfRule>
  </conditionalFormatting>
  <conditionalFormatting sqref="J6:J32">
    <cfRule type="cellIs" dxfId="37" priority="31" operator="equal">
      <formula>0</formula>
    </cfRule>
  </conditionalFormatting>
  <conditionalFormatting sqref="M6:M32">
    <cfRule type="cellIs" dxfId="36" priority="30" operator="equal">
      <formula>0</formula>
    </cfRule>
  </conditionalFormatting>
  <conditionalFormatting sqref="J6:J32 M6:M32">
    <cfRule type="cellIs" dxfId="35" priority="27" operator="equal">
      <formula>"In Progress"</formula>
    </cfRule>
    <cfRule type="cellIs" dxfId="34" priority="28" operator="equal">
      <formula>"Log Issues"</formula>
    </cfRule>
    <cfRule type="cellIs" dxfId="33" priority="29" operator="equal">
      <formula>"N/A"</formula>
    </cfRule>
  </conditionalFormatting>
  <conditionalFormatting sqref="K15:L15 K6:K14">
    <cfRule type="expression" dxfId="32" priority="26">
      <formula>$J6="Log Issues"</formula>
    </cfRule>
  </conditionalFormatting>
  <conditionalFormatting sqref="N6:N15">
    <cfRule type="expression" dxfId="31" priority="25">
      <formula>$M6="Log Issues"</formula>
    </cfRule>
  </conditionalFormatting>
  <conditionalFormatting sqref="H1:H21 H24:H1048576">
    <cfRule type="containsText" dxfId="30" priority="19" operator="containsText" text="Remove Old Sign">
      <formula>NOT(ISERROR(SEARCH("Remove Old Sign",H1)))</formula>
    </cfRule>
    <cfRule type="containsText" dxfId="29" priority="20" operator="containsText" text="Move Sign to New Location">
      <formula>NOT(ISERROR(SEARCH("Move Sign to New Location",H1)))</formula>
    </cfRule>
  </conditionalFormatting>
  <conditionalFormatting sqref="G1:G21 G24:G1048576">
    <cfRule type="containsText" dxfId="28" priority="18" operator="containsText" text="Remove Old Tag">
      <formula>NOT(ISERROR(SEARCH("Remove Old Tag",G1)))</formula>
    </cfRule>
  </conditionalFormatting>
  <conditionalFormatting sqref="D14">
    <cfRule type="containsText" dxfId="27" priority="10" operator="containsText" text="Yes">
      <formula>NOT(ISERROR(SEARCH("Yes",D14)))</formula>
    </cfRule>
  </conditionalFormatting>
  <conditionalFormatting sqref="D8">
    <cfRule type="containsText" dxfId="26" priority="16" operator="containsText" text="Yes">
      <formula>NOT(ISERROR(SEARCH("Yes",D8)))</formula>
    </cfRule>
  </conditionalFormatting>
  <conditionalFormatting sqref="D9">
    <cfRule type="containsText" dxfId="25" priority="15" operator="containsText" text="Yes">
      <formula>NOT(ISERROR(SEARCH("Yes",D9)))</formula>
    </cfRule>
  </conditionalFormatting>
  <conditionalFormatting sqref="D10">
    <cfRule type="containsText" dxfId="24" priority="14" operator="containsText" text="Yes">
      <formula>NOT(ISERROR(SEARCH("Yes",D10)))</formula>
    </cfRule>
  </conditionalFormatting>
  <conditionalFormatting sqref="D11">
    <cfRule type="containsText" dxfId="23" priority="13" operator="containsText" text="Yes">
      <formula>NOT(ISERROR(SEARCH("Yes",D11)))</formula>
    </cfRule>
  </conditionalFormatting>
  <conditionalFormatting sqref="D12">
    <cfRule type="containsText" dxfId="22" priority="12" operator="containsText" text="Yes">
      <formula>NOT(ISERROR(SEARCH("Yes",D12)))</formula>
    </cfRule>
  </conditionalFormatting>
  <conditionalFormatting sqref="D13">
    <cfRule type="containsText" dxfId="21" priority="11" operator="containsText" text="Yes">
      <formula>NOT(ISERROR(SEARCH("Yes",D13)))</formula>
    </cfRule>
  </conditionalFormatting>
  <conditionalFormatting sqref="G22:G23">
    <cfRule type="containsText" dxfId="20" priority="9" operator="containsText" text="New Tag Required">
      <formula>NOT(ISERROR(SEARCH("New Tag Required",G22)))</formula>
    </cfRule>
  </conditionalFormatting>
  <conditionalFormatting sqref="H22:H23">
    <cfRule type="containsText" dxfId="19" priority="8" operator="containsText" text="New Sign Required">
      <formula>NOT(ISERROR(SEARCH("New Sign Required",H22)))</formula>
    </cfRule>
  </conditionalFormatting>
  <conditionalFormatting sqref="G22:G23">
    <cfRule type="containsText" dxfId="18" priority="7" operator="containsText" text="Action Required">
      <formula>NOT(ISERROR(SEARCH("Action Required",G22)))</formula>
    </cfRule>
  </conditionalFormatting>
  <conditionalFormatting sqref="H22:H23">
    <cfRule type="containsText" dxfId="17" priority="6" operator="containsText" text="Action Required">
      <formula>NOT(ISERROR(SEARCH("Action Required",H22)))</formula>
    </cfRule>
  </conditionalFormatting>
  <conditionalFormatting sqref="G22:G23">
    <cfRule type="containsText" dxfId="16" priority="5" operator="containsText" text="New Tag Required">
      <formula>NOT(ISERROR(SEARCH("New Tag Required",G22)))</formula>
    </cfRule>
  </conditionalFormatting>
  <conditionalFormatting sqref="G22:G23">
    <cfRule type="containsText" dxfId="15" priority="4" operator="containsText" text="Action Required">
      <formula>NOT(ISERROR(SEARCH("Action Required",G22)))</formula>
    </cfRule>
  </conditionalFormatting>
  <conditionalFormatting sqref="H22:H23">
    <cfRule type="containsText" dxfId="14" priority="2" operator="containsText" text="Remove Old Sign">
      <formula>NOT(ISERROR(SEARCH("Remove Old Sign",H22)))</formula>
    </cfRule>
    <cfRule type="containsText" dxfId="13" priority="3" operator="containsText" text="Move Sign to New Location">
      <formula>NOT(ISERROR(SEARCH("Move Sign to New Location",H22)))</formula>
    </cfRule>
  </conditionalFormatting>
  <conditionalFormatting sqref="G22:G23">
    <cfRule type="containsText" dxfId="12" priority="1" operator="containsText" text="Remove Old Tag">
      <formula>NOT(ISERROR(SEARCH("Remove Old Tag",G22)))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23" sqref="E2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1.140625" style="41" bestFit="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0035</v>
      </c>
      <c r="C1" s="39"/>
      <c r="D1" s="17" t="s">
        <v>10</v>
      </c>
      <c r="E1" s="40">
        <f>'KD Changes'!G1</f>
        <v>43313</v>
      </c>
    </row>
    <row r="2" spans="1:10" ht="15" customHeight="1" x14ac:dyDescent="0.25">
      <c r="A2" s="43" t="s">
        <v>8</v>
      </c>
      <c r="B2" s="44" t="str">
        <f>VLOOKUP(B1,[1]BuildingList!A:B,2,FALSE)</f>
        <v>Miller Hall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97</v>
      </c>
      <c r="B6" s="81" t="s">
        <v>98</v>
      </c>
      <c r="C6" s="41" t="s">
        <v>64</v>
      </c>
      <c r="D6" s="50">
        <v>108</v>
      </c>
      <c r="G6" s="29"/>
      <c r="H6" s="29"/>
      <c r="I6" s="41"/>
      <c r="J6" s="41"/>
    </row>
    <row r="7" spans="1:10" x14ac:dyDescent="0.25">
      <c r="A7" s="80" t="s">
        <v>99</v>
      </c>
      <c r="B7" s="81" t="s">
        <v>100</v>
      </c>
      <c r="C7" s="41" t="s">
        <v>64</v>
      </c>
      <c r="D7" s="50">
        <v>107</v>
      </c>
      <c r="G7" s="29"/>
      <c r="H7" s="29"/>
      <c r="I7" s="41"/>
      <c r="J7" s="41"/>
    </row>
    <row r="8" spans="1:10" ht="15" customHeight="1" x14ac:dyDescent="0.25">
      <c r="A8" s="80" t="s">
        <v>101</v>
      </c>
      <c r="B8" s="81" t="s">
        <v>102</v>
      </c>
      <c r="C8" s="41" t="s">
        <v>64</v>
      </c>
      <c r="D8" s="50">
        <v>104</v>
      </c>
      <c r="G8" s="29"/>
      <c r="H8" s="29"/>
      <c r="I8" s="41"/>
      <c r="J8" s="41"/>
    </row>
    <row r="9" spans="1:10" x14ac:dyDescent="0.25">
      <c r="A9" s="80" t="s">
        <v>103</v>
      </c>
      <c r="B9" s="81" t="s">
        <v>104</v>
      </c>
      <c r="C9" s="41" t="s">
        <v>64</v>
      </c>
      <c r="D9" s="62">
        <v>117</v>
      </c>
      <c r="G9" s="29"/>
      <c r="H9" s="29"/>
      <c r="I9" s="41"/>
      <c r="J9" s="41"/>
    </row>
    <row r="10" spans="1:10" x14ac:dyDescent="0.25">
      <c r="A10" s="80" t="s">
        <v>105</v>
      </c>
      <c r="B10" s="81" t="s">
        <v>106</v>
      </c>
      <c r="C10" s="41" t="s">
        <v>64</v>
      </c>
      <c r="D10" s="50">
        <v>178</v>
      </c>
      <c r="F10" s="50"/>
      <c r="G10" s="29"/>
      <c r="H10" s="29"/>
    </row>
    <row r="11" spans="1:10" x14ac:dyDescent="0.25">
      <c r="A11" s="80" t="s">
        <v>107</v>
      </c>
      <c r="B11" s="81" t="s">
        <v>108</v>
      </c>
      <c r="C11" s="41" t="s">
        <v>64</v>
      </c>
      <c r="D11" s="50">
        <v>150</v>
      </c>
      <c r="F11" s="50"/>
      <c r="G11" s="29"/>
      <c r="H11" s="29"/>
    </row>
    <row r="12" spans="1:10" x14ac:dyDescent="0.25">
      <c r="A12" s="80" t="s">
        <v>109</v>
      </c>
      <c r="B12" s="81" t="s">
        <v>110</v>
      </c>
      <c r="C12" s="41" t="s">
        <v>64</v>
      </c>
      <c r="D12" s="50">
        <v>174</v>
      </c>
      <c r="F12" s="50"/>
      <c r="G12" s="29"/>
      <c r="H12" s="29"/>
    </row>
    <row r="13" spans="1:10" x14ac:dyDescent="0.25">
      <c r="A13" s="80" t="s">
        <v>111</v>
      </c>
      <c r="B13" s="81" t="s">
        <v>112</v>
      </c>
      <c r="C13" s="41" t="s">
        <v>72</v>
      </c>
      <c r="D13" s="50">
        <v>0</v>
      </c>
      <c r="E13" s="41" t="s">
        <v>137</v>
      </c>
      <c r="F13" s="50"/>
      <c r="G13" s="29"/>
      <c r="H13" s="29"/>
    </row>
    <row r="14" spans="1:10" x14ac:dyDescent="0.25">
      <c r="A14" s="80" t="s">
        <v>113</v>
      </c>
      <c r="B14" s="81" t="s">
        <v>114</v>
      </c>
      <c r="C14" s="41" t="s">
        <v>72</v>
      </c>
      <c r="D14" s="50">
        <v>0</v>
      </c>
      <c r="E14" s="41" t="s">
        <v>139</v>
      </c>
      <c r="F14" s="50"/>
      <c r="G14" s="29"/>
      <c r="H14" s="29"/>
    </row>
    <row r="15" spans="1:10" x14ac:dyDescent="0.25">
      <c r="A15" s="80" t="s">
        <v>115</v>
      </c>
      <c r="B15" s="81" t="s">
        <v>116</v>
      </c>
      <c r="C15" s="41" t="s">
        <v>64</v>
      </c>
      <c r="D15" s="50">
        <v>108</v>
      </c>
      <c r="F15" s="50"/>
      <c r="G15" s="29"/>
      <c r="H15" s="29"/>
    </row>
    <row r="16" spans="1:10" x14ac:dyDescent="0.25">
      <c r="A16" s="80" t="s">
        <v>117</v>
      </c>
      <c r="B16" s="81" t="s">
        <v>118</v>
      </c>
      <c r="C16" s="41" t="s">
        <v>64</v>
      </c>
      <c r="D16" s="50">
        <v>106</v>
      </c>
      <c r="F16" s="50"/>
      <c r="G16" s="29"/>
      <c r="H16" s="29"/>
    </row>
    <row r="17" spans="1:8" x14ac:dyDescent="0.25">
      <c r="A17" s="80" t="s">
        <v>119</v>
      </c>
      <c r="B17" s="81" t="s">
        <v>120</v>
      </c>
      <c r="C17" s="41" t="s">
        <v>64</v>
      </c>
      <c r="D17" s="50">
        <v>100</v>
      </c>
      <c r="F17" s="50"/>
      <c r="G17" s="29"/>
      <c r="H17" s="29"/>
    </row>
    <row r="18" spans="1:8" x14ac:dyDescent="0.25">
      <c r="A18" s="80" t="s">
        <v>121</v>
      </c>
      <c r="B18" s="81" t="s">
        <v>122</v>
      </c>
      <c r="C18" s="41" t="s">
        <v>64</v>
      </c>
      <c r="D18" s="50">
        <v>121</v>
      </c>
      <c r="F18" s="50"/>
      <c r="G18" s="29"/>
      <c r="H18" s="29"/>
    </row>
    <row r="19" spans="1:8" x14ac:dyDescent="0.25">
      <c r="A19" s="80" t="s">
        <v>123</v>
      </c>
      <c r="B19" s="81" t="s">
        <v>124</v>
      </c>
      <c r="C19" s="41" t="s">
        <v>64</v>
      </c>
      <c r="D19" s="50">
        <v>178</v>
      </c>
      <c r="F19" s="50"/>
      <c r="G19" s="29"/>
      <c r="H19" s="29"/>
    </row>
    <row r="20" spans="1:8" x14ac:dyDescent="0.25">
      <c r="A20" s="80" t="s">
        <v>125</v>
      </c>
      <c r="B20" s="81" t="s">
        <v>126</v>
      </c>
      <c r="C20" s="41" t="s">
        <v>64</v>
      </c>
      <c r="D20" s="50">
        <v>159</v>
      </c>
      <c r="F20" s="50"/>
      <c r="G20" s="29"/>
      <c r="H20" s="29"/>
    </row>
    <row r="21" spans="1:8" x14ac:dyDescent="0.25">
      <c r="A21" s="80" t="s">
        <v>127</v>
      </c>
      <c r="B21" s="81" t="s">
        <v>128</v>
      </c>
      <c r="C21" s="41" t="s">
        <v>64</v>
      </c>
      <c r="D21" s="51">
        <v>163</v>
      </c>
      <c r="F21" s="51"/>
      <c r="G21" s="29"/>
      <c r="H21" s="29"/>
    </row>
    <row r="22" spans="1:8" x14ac:dyDescent="0.25">
      <c r="A22" s="80" t="s">
        <v>129</v>
      </c>
      <c r="B22" s="81" t="s">
        <v>130</v>
      </c>
      <c r="C22" s="41" t="s">
        <v>72</v>
      </c>
      <c r="D22" s="50">
        <v>0</v>
      </c>
      <c r="E22" s="41" t="s">
        <v>138</v>
      </c>
      <c r="F22" s="50"/>
      <c r="G22" s="29"/>
      <c r="H22" s="29"/>
    </row>
    <row r="23" spans="1:8" x14ac:dyDescent="0.25">
      <c r="A23" s="80" t="s">
        <v>131</v>
      </c>
      <c r="B23" s="81" t="s">
        <v>132</v>
      </c>
      <c r="C23" s="41" t="s">
        <v>72</v>
      </c>
      <c r="D23" s="50">
        <v>0</v>
      </c>
      <c r="E23" s="41" t="s">
        <v>140</v>
      </c>
      <c r="F23" s="50"/>
      <c r="G23" s="29"/>
      <c r="H23" s="29"/>
    </row>
    <row r="24" spans="1:8" x14ac:dyDescent="0.25">
      <c r="A24" s="80" t="s">
        <v>133</v>
      </c>
      <c r="B24" s="81" t="s">
        <v>134</v>
      </c>
      <c r="C24" s="41" t="s">
        <v>64</v>
      </c>
      <c r="D24" s="50">
        <v>149</v>
      </c>
      <c r="F24" s="50"/>
      <c r="G24" s="29"/>
      <c r="H24" s="29"/>
    </row>
    <row r="25" spans="1:8" x14ac:dyDescent="0.25">
      <c r="A25" s="80" t="s">
        <v>135</v>
      </c>
      <c r="B25" s="81" t="s">
        <v>136</v>
      </c>
      <c r="C25" s="41" t="s">
        <v>64</v>
      </c>
      <c r="D25" s="50">
        <v>310</v>
      </c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2018-08-08T18:27:37Z</dcterms:modified>
</cp:coreProperties>
</file>