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3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8" i="1" l="1"/>
  <c r="M8" i="1"/>
  <c r="J9" i="1"/>
  <c r="M9" i="1"/>
  <c r="J10" i="1"/>
  <c r="M10" i="1"/>
  <c r="J6" i="1" l="1"/>
  <c r="E2" i="4" l="1"/>
  <c r="E1" i="4"/>
  <c r="B1" i="4"/>
  <c r="B2" i="4" l="1"/>
  <c r="M7" i="1" l="1"/>
  <c r="M11" i="1"/>
  <c r="M12" i="1"/>
  <c r="M13" i="1"/>
  <c r="M14" i="1"/>
  <c r="M15" i="1"/>
  <c r="M16" i="1"/>
  <c r="M17" i="1"/>
  <c r="M6" i="1"/>
  <c r="J7" i="1"/>
  <c r="J11" i="1"/>
  <c r="J12" i="1"/>
  <c r="J13" i="1"/>
  <c r="J14" i="1"/>
  <c r="J15" i="1"/>
  <c r="J16" i="1"/>
  <c r="J17" i="1"/>
  <c r="H20" i="1" l="1"/>
  <c r="G20" i="1"/>
  <c r="M20" i="1" l="1"/>
  <c r="K2" i="1" s="1"/>
  <c r="J2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<sst xmlns="http://schemas.openxmlformats.org/spreadsheetml/2006/main" count="132" uniqueCount="93">
  <si>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</si>
  <si>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</si>
  <si>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</si>
  <si>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</si>
  <si>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</si>
  <si>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</si>
  <si>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</si>
  <si>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</si>
  <si>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</si>
  <si>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</si>
  <si>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</si>
  <si>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</si>
  <si>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</si>
  <si>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</si>
  <si>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</si>
  <si>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</si>
  <si>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</si>
  <si>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</si>
  <si>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</si>
  <si>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</si>
  <si>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</si>
  <si>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</si>
  <si>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</si>
  <si>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</si>
  <si>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</si>
  <si>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</si>
  <si>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</si>
  <si>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</si>
  <si>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</si>
  <si>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</si>
  <si>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</si>
  <si>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</si>
  <si>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</si>
  <si>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</si>
  <si>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</si>
  <si>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</si>
  <si>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</si>
  <si>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</si>
  <si>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</si>
  <si>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</si>
  <si>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</si>
  <si>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</si>
  <si>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</si>
  <si>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</si>
  <si>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</si>
  <si>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</si>
  <si>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</si>
  <si>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</si>
  <si>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</si>
  <si>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</si>
  <si>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</si>
  <si>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</si>
  <si>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</si>
  <si>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</si>
  <si>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</si>
  <si>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</si>
  <si>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</si>
  <si>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</si>
  <si>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</si>
  <si>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</si>
  <si>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</si>
  <si>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</si>
  <si>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</si>
  <si>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</si>
  <si>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</si>
  <si>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</si>
  <si>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</si>
  <si>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</si>
  <si>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</si>
  <si>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</si>
  <si>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</si>
  <si>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</si>
  <si>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</si>
  <si>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0034</t>
  </si>
  <si>
    <t>401</t>
  </si>
  <si>
    <t>ST-B</t>
  </si>
  <si>
    <t>04</t>
  </si>
  <si>
    <t>03</t>
  </si>
  <si>
    <t>400A</t>
  </si>
  <si>
    <t>Room Label Change: 464 Changed To XE464</t>
  </si>
  <si>
    <t>XE464</t>
  </si>
  <si>
    <t>GROSS SFT</t>
  </si>
  <si>
    <t>removed exterior roof space</t>
  </si>
  <si>
    <t>Verify Tag and sign</t>
  </si>
  <si>
    <t>Verify SAP entry</t>
  </si>
  <si>
    <t>JES</t>
  </si>
  <si>
    <t>LX-0034-04-0401</t>
  </si>
  <si>
    <t>Business Econ Bldg 4th Flr Rm 401</t>
  </si>
  <si>
    <t>LX-0034-04-0464</t>
  </si>
  <si>
    <t>Business Econ Bldg 4th Flr Rm 464</t>
  </si>
  <si>
    <t>LX-0034-04-XE0464</t>
  </si>
  <si>
    <t>Business Econ Bldg 4th Flr Rm XE464</t>
  </si>
  <si>
    <t>Space is exterior, name changed to XE0464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</si>
</sst>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quotePrefix="1" applyFont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B13" sqref="B1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8" t="s">
        <v>73</v>
      </c>
      <c r="C1" s="78"/>
      <c r="F1" s="66" t="s">
        <v>10</v>
      </c>
      <c r="G1" s="18">
        <v>43021</v>
      </c>
      <c r="H1" s="76">
        <v>43040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9" t="str">
        <f>VLOOKUP(B1,BuildingList!A:B,2,FALSE)</f>
        <v>Carol Martin Gatton Business &amp; Economics Building</v>
      </c>
      <c r="C2" s="79"/>
      <c r="F2" s="67" t="s">
        <v>12</v>
      </c>
      <c r="G2" s="22" t="s">
        <v>70</v>
      </c>
      <c r="H2" s="77" t="s">
        <v>85</v>
      </c>
      <c r="J2" s="15">
        <f>G20-J20</f>
        <v>2</v>
      </c>
      <c r="K2" s="15">
        <f>H20-M20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1" t="s">
        <v>75</v>
      </c>
      <c r="B6" s="75" t="s">
        <v>77</v>
      </c>
      <c r="C6" s="42" t="s">
        <v>71</v>
      </c>
      <c r="D6" s="41" t="s">
        <v>5</v>
      </c>
      <c r="E6" s="50">
        <v>371</v>
      </c>
      <c r="F6" s="50">
        <v>283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15.75" customHeight="1" x14ac:dyDescent="0.25">
      <c r="A7" s="48" t="s">
        <v>81</v>
      </c>
      <c r="B7" s="48" t="s">
        <v>76</v>
      </c>
      <c r="C7" s="42" t="s">
        <v>71</v>
      </c>
      <c r="D7" s="41" t="s">
        <v>5</v>
      </c>
      <c r="E7" s="50">
        <v>35578</v>
      </c>
      <c r="F7" s="50">
        <v>34189</v>
      </c>
      <c r="G7" s="50" t="s">
        <v>13</v>
      </c>
      <c r="H7" s="41" t="s">
        <v>13</v>
      </c>
      <c r="I7" s="42" t="s">
        <v>82</v>
      </c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6.5" customHeight="1" x14ac:dyDescent="0.25">
      <c r="A8" s="48" t="s">
        <v>78</v>
      </c>
      <c r="B8" s="48" t="s">
        <v>76</v>
      </c>
      <c r="C8" s="42" t="s">
        <v>71</v>
      </c>
      <c r="D8" s="41" t="s">
        <v>5</v>
      </c>
      <c r="E8" s="50">
        <v>2049</v>
      </c>
      <c r="F8" s="50">
        <v>1579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48" t="s">
        <v>74</v>
      </c>
      <c r="B9" s="48" t="s">
        <v>76</v>
      </c>
      <c r="C9" s="42" t="s">
        <v>50</v>
      </c>
      <c r="D9" s="41" t="s">
        <v>5</v>
      </c>
      <c r="E9" s="50">
        <v>0</v>
      </c>
      <c r="F9" s="50">
        <v>467</v>
      </c>
      <c r="G9" s="50" t="s">
        <v>3</v>
      </c>
      <c r="H9" s="41" t="s">
        <v>2</v>
      </c>
      <c r="I9" s="42" t="s">
        <v>83</v>
      </c>
      <c r="J9" s="59">
        <f>IF(G9="No Change","N/A",IF(G9="New Tag Required",Lookup!F:F,IF(G9="Remove Old Tag",Lookup!F:F,IF(G9="N/A","N/A",""))))</f>
        <v>0</v>
      </c>
      <c r="K9" s="60"/>
      <c r="L9" s="48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ht="30" x14ac:dyDescent="0.25">
      <c r="A10" s="75" t="s">
        <v>80</v>
      </c>
      <c r="B10" s="75" t="s">
        <v>76</v>
      </c>
      <c r="C10" s="42" t="s">
        <v>79</v>
      </c>
      <c r="D10" s="41" t="s">
        <v>6</v>
      </c>
      <c r="E10" s="62">
        <v>1225</v>
      </c>
      <c r="F10" s="62">
        <v>1218</v>
      </c>
      <c r="G10" s="50" t="s">
        <v>3</v>
      </c>
      <c r="H10" s="41" t="s">
        <v>18</v>
      </c>
      <c r="I10" s="42" t="s">
        <v>84</v>
      </c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3"/>
      <c r="M11" s="59" t="str">
        <f>IF(H11="No Change","N/A",IF(H11="New Tag Required",Lookup!F:F,IF(H11="Remove Old Sign",Lookup!F:F,IF(H11="N/A","N/A",""))))</f>
        <v/>
      </c>
      <c r="N11" s="63"/>
    </row>
    <row r="12" spans="1:16" s="41" customFormat="1" x14ac:dyDescent="0.25">
      <c r="A12" s="49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3"/>
      <c r="M12" s="59" t="str">
        <f>IF(H12="No Change","N/A",IF(H12="New Tag Required",Lookup!F:F,IF(H12="Remove Old Sign",Lookup!F:F,IF(H12="N/A","N/A",""))))</f>
        <v/>
      </c>
      <c r="N12" s="63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3"/>
      <c r="M13" s="59" t="str">
        <f>IF(H13="No Change","N/A",IF(H13="New Tag Required",Lookup!F:F,IF(H13="Remove Old Sign",Lookup!F:F,IF(H13="N/A","N/A",""))))</f>
        <v/>
      </c>
      <c r="N13" s="63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3"/>
      <c r="M14" s="59" t="str">
        <f>IF(H14="No Change","N/A",IF(H14="New Tag Required",Lookup!F:F,IF(H14="Remove Old Sign",Lookup!F:F,IF(H14="N/A","N/A",""))))</f>
        <v/>
      </c>
      <c r="N14" s="63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ht="15.75" thickBot="1" x14ac:dyDescent="0.3">
      <c r="A18" s="56"/>
      <c r="C18" s="11"/>
      <c r="E18" s="30"/>
      <c r="F18" s="30"/>
      <c r="G18" s="30"/>
      <c r="K18" s="32"/>
      <c r="N18" s="32"/>
    </row>
    <row r="19" spans="1:14" ht="45" x14ac:dyDescent="0.25">
      <c r="A19" s="56"/>
      <c r="C19" s="11"/>
      <c r="E19" s="30"/>
      <c r="F19" s="30"/>
      <c r="G19" s="72" t="s">
        <v>45</v>
      </c>
      <c r="H19" s="73" t="s">
        <v>46</v>
      </c>
      <c r="J19" s="74" t="s">
        <v>40</v>
      </c>
      <c r="K19" s="10"/>
      <c r="L19" s="10"/>
      <c r="M19" s="74" t="s">
        <v>41</v>
      </c>
    </row>
    <row r="20" spans="1:14" ht="15.75" thickBot="1" x14ac:dyDescent="0.3">
      <c r="A20" s="56"/>
      <c r="C20" s="11"/>
      <c r="E20" s="30"/>
      <c r="F20" s="30"/>
      <c r="G20" s="14">
        <f>COUNTIF(G6:G19,"New Tag Required")</f>
        <v>2</v>
      </c>
      <c r="H20" s="13">
        <f>COUNTIF(H6:H19,"New Sign Required")</f>
        <v>1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4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1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6"/>
      <c r="C40" s="11"/>
      <c r="E40" s="30"/>
      <c r="F40" s="30"/>
      <c r="G40" s="30"/>
    </row>
    <row r="41" spans="1:7" x14ac:dyDescent="0.25">
      <c r="A41" s="56"/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186" spans="3:3" x14ac:dyDescent="0.25">
      <c r="C186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5:G39 G10:G18">
    <cfRule type="containsText" dxfId="69" priority="145" operator="containsText" text="New Tag Required">
      <formula>NOT(ISERROR(SEARCH("New Tag Required",G10)))</formula>
    </cfRule>
  </conditionalFormatting>
  <conditionalFormatting sqref="D6 D11:D85">
    <cfRule type="containsText" dxfId="68" priority="144" operator="containsText" text="Yes">
      <formula>NOT(ISERROR(SEARCH("Yes",D6)))</formula>
    </cfRule>
  </conditionalFormatting>
  <conditionalFormatting sqref="H25:H85 H186:H407 H10:H18">
    <cfRule type="containsText" dxfId="67" priority="132" operator="containsText" text="New Sign Required">
      <formula>NOT(ISERROR(SEARCH("New Sign Required",H10)))</formula>
    </cfRule>
  </conditionalFormatting>
  <conditionalFormatting sqref="G25:G85 G10:H18">
    <cfRule type="containsText" dxfId="66" priority="131" operator="containsText" text="Action Required">
      <formula>NOT(ISERROR(SEARCH("Action Required",G10)))</formula>
    </cfRule>
  </conditionalFormatting>
  <conditionalFormatting sqref="H25:H85">
    <cfRule type="containsText" dxfId="65" priority="130" operator="containsText" text="Action Required">
      <formula>NOT(ISERROR(SEARCH("Action Required",H25)))</formula>
    </cfRule>
  </conditionalFormatting>
  <conditionalFormatting sqref="G6 G21:G24">
    <cfRule type="containsText" dxfId="64" priority="72" operator="containsText" text="New Tag Required">
      <formula>NOT(ISERROR(SEARCH("New Tag Required",G6)))</formula>
    </cfRule>
  </conditionalFormatting>
  <conditionalFormatting sqref="H6 H21:H24">
    <cfRule type="containsText" dxfId="63" priority="70" operator="containsText" text="New Sign Required">
      <formula>NOT(ISERROR(SEARCH("New Sign Required",H6)))</formula>
    </cfRule>
  </conditionalFormatting>
  <conditionalFormatting sqref="G6 G21:G24">
    <cfRule type="containsText" dxfId="62" priority="69" operator="containsText" text="Action Required">
      <formula>NOT(ISERROR(SEARCH("Action Required",G6)))</formula>
    </cfRule>
  </conditionalFormatting>
  <conditionalFormatting sqref="H6 H21:H24">
    <cfRule type="containsText" dxfId="61" priority="68" operator="containsText" text="Action Required">
      <formula>NOT(ISERROR(SEARCH("Action Required",H6)))</formula>
    </cfRule>
  </conditionalFormatting>
  <conditionalFormatting sqref="G6">
    <cfRule type="containsText" dxfId="60" priority="67" operator="containsText" text="New Tag Required">
      <formula>NOT(ISERROR(SEARCH("New Tag Required",G6)))</formula>
    </cfRule>
  </conditionalFormatting>
  <conditionalFormatting sqref="D6">
    <cfRule type="containsText" dxfId="59" priority="66" operator="containsText" text="Yes">
      <formula>NOT(ISERROR(SEARCH("Yes",D6)))</formula>
    </cfRule>
  </conditionalFormatting>
  <conditionalFormatting sqref="G6">
    <cfRule type="containsText" dxfId="58" priority="65" operator="containsText" text="Action Required">
      <formula>NOT(ISERROR(SEARCH("Action Required",G6)))</formula>
    </cfRule>
  </conditionalFormatting>
  <conditionalFormatting sqref="D86:D185">
    <cfRule type="containsText" dxfId="57" priority="64" operator="containsText" text="Yes">
      <formula>NOT(ISERROR(SEARCH("Yes",D86)))</formula>
    </cfRule>
  </conditionalFormatting>
  <conditionalFormatting sqref="H86:H185">
    <cfRule type="containsText" dxfId="56" priority="63" operator="containsText" text="New Sign Required">
      <formula>NOT(ISERROR(SEARCH("New Sign Required",H86)))</formula>
    </cfRule>
  </conditionalFormatting>
  <conditionalFormatting sqref="G86:G185">
    <cfRule type="containsText" dxfId="55" priority="62" operator="containsText" text="Action Required">
      <formula>NOT(ISERROR(SEARCH("Action Required",G86)))</formula>
    </cfRule>
  </conditionalFormatting>
  <conditionalFormatting sqref="H86:H185">
    <cfRule type="containsText" dxfId="54" priority="61" operator="containsText" text="Action Required">
      <formula>NOT(ISERROR(SEARCH("Action Required",H86)))</formula>
    </cfRule>
  </conditionalFormatting>
  <conditionalFormatting sqref="D7">
    <cfRule type="containsText" dxfId="53" priority="47" operator="containsText" text="Yes">
      <formula>NOT(ISERROR(SEARCH("Yes",D7)))</formula>
    </cfRule>
  </conditionalFormatting>
  <conditionalFormatting sqref="G7">
    <cfRule type="containsText" dxfId="52" priority="46" operator="containsText" text="New Tag Required">
      <formula>NOT(ISERROR(SEARCH("New Tag Required",G7)))</formula>
    </cfRule>
  </conditionalFormatting>
  <conditionalFormatting sqref="H7">
    <cfRule type="containsText" dxfId="51" priority="45" operator="containsText" text="New Sign Required">
      <formula>NOT(ISERROR(SEARCH("New Sign Required",H7)))</formula>
    </cfRule>
  </conditionalFormatting>
  <conditionalFormatting sqref="G7">
    <cfRule type="containsText" dxfId="50" priority="44" operator="containsText" text="Action Required">
      <formula>NOT(ISERROR(SEARCH("Action Required",G7)))</formula>
    </cfRule>
  </conditionalFormatting>
  <conditionalFormatting sqref="H7">
    <cfRule type="containsText" dxfId="49" priority="43" operator="containsText" text="Action Required">
      <formula>NOT(ISERROR(SEARCH("Action Required",H7)))</formula>
    </cfRule>
  </conditionalFormatting>
  <conditionalFormatting sqref="G8">
    <cfRule type="containsText" dxfId="48" priority="42" operator="containsText" text="New Tag Required">
      <formula>NOT(ISERROR(SEARCH("New Tag Required",G8)))</formula>
    </cfRule>
  </conditionalFormatting>
  <conditionalFormatting sqref="H8">
    <cfRule type="containsText" dxfId="47" priority="41" operator="containsText" text="New Sign Required">
      <formula>NOT(ISERROR(SEARCH("New Sign Required",H8)))</formula>
    </cfRule>
  </conditionalFormatting>
  <conditionalFormatting sqref="G8">
    <cfRule type="containsText" dxfId="46" priority="40" operator="containsText" text="Action Required">
      <formula>NOT(ISERROR(SEARCH("Action Required",G8)))</formula>
    </cfRule>
  </conditionalFormatting>
  <conditionalFormatting sqref="H8">
    <cfRule type="containsText" dxfId="45" priority="39" operator="containsText" text="Action Required">
      <formula>NOT(ISERROR(SEARCH("Action Required",H8)))</formula>
    </cfRule>
  </conditionalFormatting>
  <conditionalFormatting sqref="J2:N2">
    <cfRule type="cellIs" dxfId="44" priority="38" operator="notEqual">
      <formula>0</formula>
    </cfRule>
  </conditionalFormatting>
  <conditionalFormatting sqref="J6:J17">
    <cfRule type="cellIs" dxfId="43" priority="37" operator="equal">
      <formula>0</formula>
    </cfRule>
  </conditionalFormatting>
  <conditionalFormatting sqref="M6:M17">
    <cfRule type="cellIs" dxfId="42" priority="36" operator="equal">
      <formula>0</formula>
    </cfRule>
  </conditionalFormatting>
  <conditionalFormatting sqref="J6:J17 M6:M17">
    <cfRule type="cellIs" dxfId="41" priority="33" operator="equal">
      <formula>"In Progress"</formula>
    </cfRule>
    <cfRule type="cellIs" dxfId="40" priority="34" operator="equal">
      <formula>"Log Issues"</formula>
    </cfRule>
    <cfRule type="cellIs" dxfId="39" priority="35" operator="equal">
      <formula>"N/A"</formula>
    </cfRule>
  </conditionalFormatting>
  <conditionalFormatting sqref="K6:K10">
    <cfRule type="expression" dxfId="38" priority="32">
      <formula>$J6="Log Issues"</formula>
    </cfRule>
  </conditionalFormatting>
  <conditionalFormatting sqref="N6:N10">
    <cfRule type="expression" dxfId="37" priority="31">
      <formula>$M6="Log Issues"</formula>
    </cfRule>
  </conditionalFormatting>
  <conditionalFormatting sqref="G9">
    <cfRule type="containsText" dxfId="36" priority="30" operator="containsText" text="New Tag Required">
      <formula>NOT(ISERROR(SEARCH("New Tag Required",G9)))</formula>
    </cfRule>
  </conditionalFormatting>
  <conditionalFormatting sqref="H9">
    <cfRule type="containsText" dxfId="35" priority="29" operator="containsText" text="New Sign Required">
      <formula>NOT(ISERROR(SEARCH("New Sign Required",H9)))</formula>
    </cfRule>
  </conditionalFormatting>
  <conditionalFormatting sqref="G9">
    <cfRule type="containsText" dxfId="34" priority="28" operator="containsText" text="Action Required">
      <formula>NOT(ISERROR(SEARCH("Action Required",G9)))</formula>
    </cfRule>
  </conditionalFormatting>
  <conditionalFormatting sqref="H9">
    <cfRule type="containsText" dxfId="33" priority="27" operator="containsText" text="Action Required">
      <formula>NOT(ISERROR(SEARCH("Action Required",H9)))</formula>
    </cfRule>
  </conditionalFormatting>
  <conditionalFormatting sqref="H1:H1048576">
    <cfRule type="containsText" dxfId="32" priority="25" operator="containsText" text="Remove Old Sign">
      <formula>NOT(ISERROR(SEARCH("Remove Old Sign",H1)))</formula>
    </cfRule>
    <cfRule type="containsText" dxfId="31" priority="26" operator="containsText" text="Move Sign to New Location">
      <formula>NOT(ISERROR(SEARCH("Move Sign to New Location",H1)))</formula>
    </cfRule>
  </conditionalFormatting>
  <conditionalFormatting sqref="G1:G1048576">
    <cfRule type="containsText" dxfId="30" priority="24" operator="containsText" text="Remove Old Tag">
      <formula>NOT(ISERROR(SEARCH("Remove Old Tag",G1)))</formula>
    </cfRule>
  </conditionalFormatting>
  <conditionalFormatting sqref="D8">
    <cfRule type="containsText" dxfId="29" priority="22" operator="containsText" text="Yes">
      <formula>NOT(ISERROR(SEARCH("Yes",D8)))</formula>
    </cfRule>
  </conditionalFormatting>
  <conditionalFormatting sqref="D9">
    <cfRule type="containsText" dxfId="28" priority="21" operator="containsText" text="Yes">
      <formula>NOT(ISERROR(SEARCH("Yes",D9)))</formula>
    </cfRule>
  </conditionalFormatting>
  <conditionalFormatting sqref="D10">
    <cfRule type="containsText" dxfId="27" priority="20" operator="containsText" text="Yes">
      <formula>NOT(ISERROR(SEARCH("Yes",D10)))</formula>
    </cfRule>
  </conditionalFormatting>
  <conditionalFormatting sqref="D8">
    <cfRule type="containsText" dxfId="26" priority="15" operator="containsText" text="Yes">
      <formula>NOT(ISERROR(SEARCH("Yes",D8)))</formula>
    </cfRule>
  </conditionalFormatting>
  <conditionalFormatting sqref="G8">
    <cfRule type="containsText" dxfId="25" priority="14" operator="containsText" text="New Tag Required">
      <formula>NOT(ISERROR(SEARCH("New Tag Required",G8)))</formula>
    </cfRule>
  </conditionalFormatting>
  <conditionalFormatting sqref="H8">
    <cfRule type="containsText" dxfId="24" priority="13" operator="containsText" text="New Sign Required">
      <formula>NOT(ISERROR(SEARCH("New Sign Required",H8)))</formula>
    </cfRule>
  </conditionalFormatting>
  <conditionalFormatting sqref="G8">
    <cfRule type="containsText" dxfId="23" priority="12" operator="containsText" text="Action Required">
      <formula>NOT(ISERROR(SEARCH("Action Required",G8)))</formula>
    </cfRule>
  </conditionalFormatting>
  <conditionalFormatting sqref="H8">
    <cfRule type="containsText" dxfId="22" priority="11" operator="containsText" text="Action Required">
      <formula>NOT(ISERROR(SEARCH("Action Required",H8)))</formula>
    </cfRule>
  </conditionalFormatting>
  <conditionalFormatting sqref="G9">
    <cfRule type="containsText" dxfId="21" priority="10" operator="containsText" text="New Tag Required">
      <formula>NOT(ISERROR(SEARCH("New Tag Required",G9)))</formula>
    </cfRule>
  </conditionalFormatting>
  <conditionalFormatting sqref="H9">
    <cfRule type="containsText" dxfId="20" priority="9" operator="containsText" text="New Sign Required">
      <formula>NOT(ISERROR(SEARCH("New Sign Required",H9)))</formula>
    </cfRule>
  </conditionalFormatting>
  <conditionalFormatting sqref="G9">
    <cfRule type="containsText" dxfId="19" priority="8" operator="containsText" text="Action Required">
      <formula>NOT(ISERROR(SEARCH("Action Required",G9)))</formula>
    </cfRule>
  </conditionalFormatting>
  <conditionalFormatting sqref="H9">
    <cfRule type="containsText" dxfId="18" priority="7" operator="containsText" text="Action Required">
      <formula>NOT(ISERROR(SEARCH("Action Required",H9)))</formula>
    </cfRule>
  </conditionalFormatting>
  <conditionalFormatting sqref="G10">
    <cfRule type="containsText" dxfId="17" priority="6" operator="containsText" text="New Tag Required">
      <formula>NOT(ISERROR(SEARCH("New Tag Required",G10)))</formula>
    </cfRule>
  </conditionalFormatting>
  <conditionalFormatting sqref="H10">
    <cfRule type="containsText" dxfId="16" priority="5" operator="containsText" text="New Sign Required">
      <formula>NOT(ISERROR(SEARCH("New Sign Required",H10)))</formula>
    </cfRule>
  </conditionalFormatting>
  <conditionalFormatting sqref="G10">
    <cfRule type="containsText" dxfId="15" priority="4" operator="containsText" text="Action Required">
      <formula>NOT(ISERROR(SEARCH("Action Required",G10)))</formula>
    </cfRule>
  </conditionalFormatting>
  <conditionalFormatting sqref="H10">
    <cfRule type="containsText" dxfId="14" priority="3" operator="containsText" text="Action Required">
      <formula>NOT(ISERROR(SEARCH("Action Required",H10)))</formula>
    </cfRule>
  </conditionalFormatting>
  <conditionalFormatting sqref="D9">
    <cfRule type="containsText" dxfId="13" priority="2" operator="containsText" text="Yes">
      <formula>NOT(ISERROR(SEARCH("Yes",D9)))</formula>
    </cfRule>
  </conditionalFormatting>
  <conditionalFormatting sqref="D10">
    <cfRule type="containsText" dxfId="12" priority="1" operator="containsText" text="Yes">
      <formula>NOT(ISERROR(SEARCH("Yes",D10)))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H21:H185 H18</xm:sqref>
        </x14:dataValidation>
        <x14:dataValidation type="list" allowBlank="1" showInputMessage="1" showErrorMessage="1">
          <x14:formula1>
            <xm:f>Lookup!$A$1:$A$4</xm:f>
          </x14:formula1>
          <xm:sqref>G21:G185 G18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  <x14:dataValidation type="list" allowBlank="1" showInputMessage="1" showErrorMessage="1">
          <x14:formula1>
            <xm:f>Lookup!$F$1:$F$7</xm:f>
          </x14:formula1>
          <xm:sqref>J6:J17</xm:sqref>
        </x14:dataValidation>
        <x14:dataValidation type="list" allowBlank="1" showInputMessage="1" showErrorMessage="1">
          <x14:formula1>
            <xm:f>Lookup!$F$1:$F$8</xm:f>
          </x14:formula1>
          <xm:sqref>M6:M17</xm:sqref>
        </x14:dataValidation>
        <x14:dataValidation type="list" allowBlank="1" showInputMessage="1">
          <x14:formula1>
            <xm:f>Lookup!$E$1:$E$19</xm:f>
          </x14:formula1>
          <xm:sqref>C6:C185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3" sqref="E13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0034</v>
      </c>
      <c r="C1" s="39"/>
      <c r="D1" s="17" t="s">
        <v>10</v>
      </c>
      <c r="E1" s="40">
        <f>'KD Changes'!G1</f>
        <v>43021</v>
      </c>
    </row>
    <row r="2" spans="1:10" ht="15" customHeight="1" x14ac:dyDescent="0.25">
      <c r="A2" s="43" t="s">
        <v>8</v>
      </c>
      <c r="B2" s="44" t="str">
        <f>VLOOKUP(B1,[1]BuildingList!A:B,2,FALSE)</f>
        <v>Carol Martin Gatton Business &amp; Economics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86</v>
      </c>
      <c r="B6" s="81" t="s">
        <v>87</v>
      </c>
      <c r="C6" s="41" t="s">
        <v>63</v>
      </c>
      <c r="G6" s="29"/>
      <c r="H6" s="29"/>
      <c r="I6" s="41"/>
      <c r="J6" s="41"/>
    </row>
    <row r="7" spans="1:10" x14ac:dyDescent="0.25">
      <c r="A7" s="80" t="s">
        <v>90</v>
      </c>
      <c r="B7" s="81" t="s">
        <v>91</v>
      </c>
      <c r="C7" s="41" t="s">
        <v>63</v>
      </c>
      <c r="G7" s="29"/>
      <c r="H7" s="29"/>
      <c r="I7" s="41"/>
      <c r="J7" s="41"/>
    </row>
    <row r="8" spans="1:10" ht="15" customHeight="1" x14ac:dyDescent="0.25">
      <c r="A8" s="80" t="s">
        <v>88</v>
      </c>
      <c r="B8" s="81" t="s">
        <v>89</v>
      </c>
      <c r="C8" s="41" t="s">
        <v>72</v>
      </c>
      <c r="E8" s="41" t="s">
        <v>92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2017-11-02T18:27:41Z</dcterms:modified>
</cp:coreProperties>
</file>