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34_Carol_Martin_Gatton_Business\"/>
    </mc:Choice>
  </mc:AlternateContent>
  <bookViews>
    <workbookView xWindow="0" yWindow="0" windowWidth="25695" windowHeight="99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<sst xmlns="http://schemas.openxmlformats.org/spreadsheetml/2006/main" count="131" uniqueCount="91">
  <si>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</si>
  <si>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</si>
  <si>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</si>
  <si>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</si>
  <si>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</si>
  <si>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</si>
  <si>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</si>
  <si>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</si>
  <si>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</si>
  <si>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</si>
  <si>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</si>
  <si>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</si>
  <si>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</si>
  <si>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</si>
  <si>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</si>
  <si>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</si>
  <si>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</si>
  <si>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</si>
  <si>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</si>
  <si>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</si>
  <si>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</si>
  <si>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</si>
  <si>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</si>
  <si>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</si>
  <si>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</si>
  <si>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</si>
  <si>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</si>
  <si>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</si>
  <si>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</si>
  <si>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</si>
  <si>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</si>
  <si>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</si>
  <si>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</si>
  <si>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</si>
  <si>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</si>
  <si>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</si>
  <si>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</si>
  <si>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</si>
  <si>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</si>
  <si>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</si>
  <si>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</si>
  <si>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</si>
  <si>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</si>
  <si>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</si>
  <si>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</si>
  <si>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</si>
  <si>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</si>
  <si>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</si>
  <si>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</si>
  <si>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</si>
  <si>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</si>
  <si>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</si>
  <si>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</si>
  <si>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</si>
  <si>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</si>
  <si>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</si>
  <si>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</si>
  <si>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</si>
  <si>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</si>
  <si>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</si>
  <si>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</si>
  <si>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</si>
  <si>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</si>
  <si>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</si>
  <si>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</si>
  <si>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</si>
  <si>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</si>
  <si>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</si>
  <si>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</si>
  <si>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</si>
  <si>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</si>
  <si>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</si>
  <si>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</si>
  <si>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</si>
  <si>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0034</t>
  </si>
  <si>
    <t>02</t>
  </si>
  <si>
    <t>180</t>
  </si>
  <si>
    <t>01</t>
  </si>
  <si>
    <t>ST0100G</t>
  </si>
  <si>
    <t>ST0200G</t>
  </si>
  <si>
    <t>ST0300G</t>
  </si>
  <si>
    <t>03</t>
  </si>
  <si>
    <t>2ND Floor Gross</t>
  </si>
  <si>
    <t>LX-0034-03-ST0300G</t>
  </si>
  <si>
    <t>Business Econ Bldg Stair G 3rd Flr</t>
  </si>
  <si>
    <t>Deactivate</t>
  </si>
  <si>
    <t>LX-0034-02-ST0200G</t>
  </si>
  <si>
    <t>Business Econ Bldg Stair G 2nd Flr</t>
  </si>
  <si>
    <t>LX-0034-01-ST0100G</t>
  </si>
  <si>
    <t>Business Econ Bldg Stair G 1st Flr</t>
  </si>
  <si>
    <t>these were temporary construction stairs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</si>
</sst>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A7" sqref="A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74</v>
      </c>
      <c r="C1" s="76"/>
      <c r="F1" s="67" t="s">
        <v>10</v>
      </c>
      <c r="G1" s="18">
        <v>42706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Carol Martin Gatton Business &amp; Economics Building</v>
      </c>
      <c r="C2" s="77"/>
      <c r="F2" s="68" t="s">
        <v>12</v>
      </c>
      <c r="G2" s="22" t="s">
        <v>71</v>
      </c>
      <c r="J2" s="15">
        <f>G34-J34</f>
        <v>0</v>
      </c>
      <c r="K2" s="15">
        <f>H34-M34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82</v>
      </c>
      <c r="B6" s="48"/>
      <c r="C6" s="42" t="s">
        <v>73</v>
      </c>
      <c r="D6" s="41" t="s">
        <v>5</v>
      </c>
      <c r="E6" s="50">
        <v>56232</v>
      </c>
      <c r="F6" s="50">
        <v>55985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77</v>
      </c>
      <c r="C7" s="42" t="s">
        <v>49</v>
      </c>
      <c r="D7" s="41" t="s">
        <v>5</v>
      </c>
      <c r="E7" s="50">
        <v>5844</v>
      </c>
      <c r="F7" s="50">
        <v>6086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78</v>
      </c>
      <c r="B8" s="48" t="s">
        <v>77</v>
      </c>
      <c r="C8" s="42" t="s">
        <v>52</v>
      </c>
      <c r="D8" s="41" t="s">
        <v>5</v>
      </c>
      <c r="E8" s="50">
        <v>242</v>
      </c>
      <c r="F8" s="50">
        <v>0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30" x14ac:dyDescent="0.25">
      <c r="A9" s="48" t="s">
        <v>79</v>
      </c>
      <c r="B9" s="48" t="s">
        <v>75</v>
      </c>
      <c r="C9" s="42" t="s">
        <v>52</v>
      </c>
      <c r="D9" s="41" t="s">
        <v>5</v>
      </c>
      <c r="E9" s="61">
        <v>248</v>
      </c>
      <c r="F9" s="61">
        <v>0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30" x14ac:dyDescent="0.25">
      <c r="A10" s="48" t="s">
        <v>80</v>
      </c>
      <c r="B10" s="48" t="s">
        <v>81</v>
      </c>
      <c r="C10" s="42" t="s">
        <v>52</v>
      </c>
      <c r="D10" s="41" t="s">
        <v>5</v>
      </c>
      <c r="E10" s="50">
        <v>96</v>
      </c>
      <c r="F10" s="50">
        <v>0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2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3"/>
      <c r="L15" s="42"/>
      <c r="M15" s="59" t="str">
        <f>IF(H15="No Change","N/A",IF(H15="New Tag Required",Lookup!F:F,IF(H15="Remove Old Sign",Lookup!F:F,IF(H15="N/A","N/A",""))))</f>
        <v/>
      </c>
      <c r="N15" s="63"/>
      <c r="O15" s="42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A20" s="62"/>
      <c r="B20" s="48"/>
      <c r="C20" s="42"/>
      <c r="E20" s="50"/>
      <c r="F20" s="51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A21" s="62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4"/>
    </row>
    <row r="25" spans="1:15" s="41" customFormat="1" x14ac:dyDescent="0.25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x14ac:dyDescent="0.2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ht="15.75" thickBot="1" x14ac:dyDescent="0.3">
      <c r="A32" s="56"/>
      <c r="C32" s="11"/>
      <c r="E32" s="30"/>
      <c r="F32" s="30"/>
      <c r="G32" s="30"/>
      <c r="K32" s="32"/>
      <c r="N32" s="32"/>
    </row>
    <row r="33" spans="1:13" ht="45" x14ac:dyDescent="0.25">
      <c r="A33" s="56"/>
      <c r="C33" s="11"/>
      <c r="E33" s="30"/>
      <c r="F33" s="30"/>
      <c r="G33" s="73" t="s">
        <v>45</v>
      </c>
      <c r="H33" s="74" t="s">
        <v>46</v>
      </c>
      <c r="J33" s="75" t="s">
        <v>40</v>
      </c>
      <c r="K33" s="10"/>
      <c r="L33" s="10"/>
      <c r="M33" s="75" t="s">
        <v>41</v>
      </c>
    </row>
    <row r="34" spans="1:13" ht="15.75" thickBot="1" x14ac:dyDescent="0.3">
      <c r="A34" s="56"/>
      <c r="C34" s="11"/>
      <c r="E34" s="30"/>
      <c r="F34" s="30"/>
      <c r="G34" s="14">
        <f>COUNTIF(G6:G33,"New Tag Required")</f>
        <v>0</v>
      </c>
      <c r="H34" s="13">
        <f>COUNTIF(H6:H33,"New Sign Required")</f>
        <v>0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56"/>
      <c r="C35" s="11"/>
      <c r="E35" s="30"/>
      <c r="F35" s="30"/>
      <c r="G35" s="30"/>
    </row>
    <row r="36" spans="1:13" x14ac:dyDescent="0.25">
      <c r="A36" s="56"/>
      <c r="C36" s="11"/>
      <c r="E36" s="30"/>
      <c r="F36" s="30"/>
      <c r="G36" s="30"/>
    </row>
    <row r="37" spans="1:13" x14ac:dyDescent="0.25">
      <c r="A37" s="56"/>
      <c r="C37" s="11"/>
      <c r="E37" s="30"/>
      <c r="F37" s="30"/>
      <c r="G37" s="30"/>
    </row>
    <row r="38" spans="1:13" x14ac:dyDescent="0.25">
      <c r="A38" s="56"/>
      <c r="C38" s="11"/>
      <c r="E38" s="30"/>
      <c r="F38" s="30"/>
      <c r="G38" s="30"/>
    </row>
    <row r="39" spans="1:13" x14ac:dyDescent="0.25">
      <c r="A39" s="56"/>
      <c r="C39" s="11"/>
      <c r="E39" s="30"/>
      <c r="F39" s="30"/>
      <c r="G39" s="30"/>
    </row>
    <row r="40" spans="1:13" x14ac:dyDescent="0.25">
      <c r="A40" s="56"/>
      <c r="C40" s="11"/>
      <c r="E40" s="30"/>
      <c r="F40" s="30"/>
      <c r="G40" s="30"/>
    </row>
    <row r="41" spans="1:13" x14ac:dyDescent="0.25">
      <c r="A41" s="56"/>
      <c r="C41" s="11"/>
      <c r="E41" s="30"/>
      <c r="F41" s="30"/>
      <c r="G41" s="30"/>
    </row>
    <row r="42" spans="1:13" x14ac:dyDescent="0.25">
      <c r="A42" s="57"/>
      <c r="C42" s="11"/>
      <c r="E42" s="30"/>
      <c r="F42" s="33"/>
      <c r="G42" s="30"/>
    </row>
    <row r="43" spans="1:13" x14ac:dyDescent="0.25">
      <c r="A43" s="57"/>
      <c r="C43" s="11"/>
      <c r="E43" s="30"/>
      <c r="F43" s="33"/>
      <c r="G43" s="30"/>
    </row>
    <row r="44" spans="1:13" x14ac:dyDescent="0.25">
      <c r="A44" s="57"/>
      <c r="C44" s="11"/>
      <c r="E44" s="30"/>
      <c r="F44" s="34"/>
      <c r="G44" s="30"/>
    </row>
    <row r="45" spans="1:13" x14ac:dyDescent="0.25">
      <c r="A45" s="56"/>
      <c r="C45" s="11"/>
      <c r="E45" s="30"/>
      <c r="F45" s="33"/>
      <c r="G45" s="30"/>
    </row>
    <row r="46" spans="1:13" x14ac:dyDescent="0.25">
      <c r="A46" s="56"/>
      <c r="C46" s="11"/>
      <c r="E46" s="30"/>
      <c r="F46" s="33"/>
      <c r="G46" s="30"/>
    </row>
    <row r="47" spans="1:13" x14ac:dyDescent="0.25">
      <c r="A47" s="58"/>
      <c r="C47" s="11"/>
      <c r="E47" s="30"/>
      <c r="F47" s="30"/>
      <c r="G47" s="30"/>
    </row>
    <row r="48" spans="1:13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1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6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 G11:G32">
    <cfRule type="containsText" dxfId="55" priority="129" operator="containsText" text="New Tag Required">
      <formula>NOT(ISERROR(SEARCH("New Tag Required",G11)))</formula>
    </cfRule>
  </conditionalFormatting>
  <conditionalFormatting sqref="D6 D8 D10:D99">
    <cfRule type="containsText" dxfId="54" priority="128" operator="containsText" text="Yes">
      <formula>NOT(ISERROR(SEARCH("Yes",D6)))</formula>
    </cfRule>
  </conditionalFormatting>
  <conditionalFormatting sqref="H39:H99 H200:H421 H11:H32">
    <cfRule type="containsText" dxfId="53" priority="116" operator="containsText" text="New Sign Required">
      <formula>NOT(ISERROR(SEARCH("New Sign Required",H11)))</formula>
    </cfRule>
  </conditionalFormatting>
  <conditionalFormatting sqref="G39:G99 G11:H32">
    <cfRule type="containsText" dxfId="52" priority="115" operator="containsText" text="Action Required">
      <formula>NOT(ISERROR(SEARCH("Action Required",G11)))</formula>
    </cfRule>
  </conditionalFormatting>
  <conditionalFormatting sqref="H39:H99">
    <cfRule type="containsText" dxfId="51" priority="114" operator="containsText" text="Action Required">
      <formula>NOT(ISERROR(SEARCH("Action Required",H39)))</formula>
    </cfRule>
  </conditionalFormatting>
  <conditionalFormatting sqref="G6 G35:G38">
    <cfRule type="containsText" dxfId="50" priority="56" operator="containsText" text="New Tag Required">
      <formula>NOT(ISERROR(SEARCH("New Tag Required",G6)))</formula>
    </cfRule>
  </conditionalFormatting>
  <conditionalFormatting sqref="H6 H35:H38">
    <cfRule type="containsText" dxfId="49" priority="54" operator="containsText" text="New Sign Required">
      <formula>NOT(ISERROR(SEARCH("New Sign Required",H6)))</formula>
    </cfRule>
  </conditionalFormatting>
  <conditionalFormatting sqref="G6 G35:G38">
    <cfRule type="containsText" dxfId="48" priority="53" operator="containsText" text="Action Required">
      <formula>NOT(ISERROR(SEARCH("Action Required",G6)))</formula>
    </cfRule>
  </conditionalFormatting>
  <conditionalFormatting sqref="H6 H35:H38">
    <cfRule type="containsText" dxfId="47" priority="52" operator="containsText" text="Action Required">
      <formula>NOT(ISERROR(SEARCH("Action Required",H6)))</formula>
    </cfRule>
  </conditionalFormatting>
  <conditionalFormatting sqref="G6">
    <cfRule type="containsText" dxfId="46" priority="51" operator="containsText" text="New Tag Required">
      <formula>NOT(ISERROR(SEARCH("New Tag Required",G6)))</formula>
    </cfRule>
  </conditionalFormatting>
  <conditionalFormatting sqref="D6">
    <cfRule type="containsText" dxfId="45" priority="50" operator="containsText" text="Yes">
      <formula>NOT(ISERROR(SEARCH("Yes",D6)))</formula>
    </cfRule>
  </conditionalFormatting>
  <conditionalFormatting sqref="G6">
    <cfRule type="containsText" dxfId="44" priority="49" operator="containsText" text="Action Required">
      <formula>NOT(ISERROR(SEARCH("Action Required",G6)))</formula>
    </cfRule>
  </conditionalFormatting>
  <conditionalFormatting sqref="D100:D199">
    <cfRule type="containsText" dxfId="43" priority="48" operator="containsText" text="Yes">
      <formula>NOT(ISERROR(SEARCH("Yes",D100)))</formula>
    </cfRule>
  </conditionalFormatting>
  <conditionalFormatting sqref="H100:H199">
    <cfRule type="containsText" dxfId="42" priority="47" operator="containsText" text="New Sign Required">
      <formula>NOT(ISERROR(SEARCH("New Sign Required",H100)))</formula>
    </cfRule>
  </conditionalFormatting>
  <conditionalFormatting sqref="G100:G199">
    <cfRule type="containsText" dxfId="41" priority="46" operator="containsText" text="Action Required">
      <formula>NOT(ISERROR(SEARCH("Action Required",G100)))</formula>
    </cfRule>
  </conditionalFormatting>
  <conditionalFormatting sqref="H100:H199">
    <cfRule type="containsText" dxfId="40" priority="45" operator="containsText" text="Action Required">
      <formula>NOT(ISERROR(SEARCH("Action Required",H100)))</formula>
    </cfRule>
  </conditionalFormatting>
  <conditionalFormatting sqref="D9">
    <cfRule type="containsText" dxfId="39" priority="42" operator="containsText" text="Yes">
      <formula>NOT(ISERROR(SEARCH("Yes",D9)))</formula>
    </cfRule>
  </conditionalFormatting>
  <conditionalFormatting sqref="D7">
    <cfRule type="containsText" dxfId="38" priority="31" operator="containsText" text="Yes">
      <formula>NOT(ISERROR(SEARCH("Yes",D7)))</formula>
    </cfRule>
  </conditionalFormatting>
  <conditionalFormatting sqref="G7">
    <cfRule type="containsText" dxfId="37" priority="30" operator="containsText" text="New Tag Required">
      <formula>NOT(ISERROR(SEARCH("New Tag Required",G7)))</formula>
    </cfRule>
  </conditionalFormatting>
  <conditionalFormatting sqref="H7">
    <cfRule type="containsText" dxfId="36" priority="29" operator="containsText" text="New Sign Required">
      <formula>NOT(ISERROR(SEARCH("New Sign Required",H7)))</formula>
    </cfRule>
  </conditionalFormatting>
  <conditionalFormatting sqref="G7">
    <cfRule type="containsText" dxfId="35" priority="28" operator="containsText" text="Action Required">
      <formula>NOT(ISERROR(SEARCH("Action Required",G7)))</formula>
    </cfRule>
  </conditionalFormatting>
  <conditionalFormatting sqref="H7">
    <cfRule type="containsText" dxfId="34" priority="27" operator="containsText" text="Action Required">
      <formula>NOT(ISERROR(SEARCH("Action Required",H7)))</formula>
    </cfRule>
  </conditionalFormatting>
  <conditionalFormatting sqref="G8">
    <cfRule type="containsText" dxfId="33" priority="26" operator="containsText" text="New Tag Required">
      <formula>NOT(ISERROR(SEARCH("New Tag Required",G8)))</formula>
    </cfRule>
  </conditionalFormatting>
  <conditionalFormatting sqref="H8">
    <cfRule type="containsText" dxfId="32" priority="25" operator="containsText" text="New Sign Required">
      <formula>NOT(ISERROR(SEARCH("New Sign Required",H8)))</formula>
    </cfRule>
  </conditionalFormatting>
  <conditionalFormatting sqref="G8">
    <cfRule type="containsText" dxfId="31" priority="24" operator="containsText" text="Action Required">
      <formula>NOT(ISERROR(SEARCH("Action Required",G8)))</formula>
    </cfRule>
  </conditionalFormatting>
  <conditionalFormatting sqref="H8">
    <cfRule type="containsText" dxfId="30" priority="23" operator="containsText" text="Action Required">
      <formula>NOT(ISERROR(SEARCH("Action Required",H8)))</formula>
    </cfRule>
  </conditionalFormatting>
  <conditionalFormatting sqref="J2:N2">
    <cfRule type="cellIs" dxfId="29" priority="22" operator="notEqual">
      <formula>0</formula>
    </cfRule>
  </conditionalFormatting>
  <conditionalFormatting sqref="J6:J31">
    <cfRule type="cellIs" dxfId="28" priority="21" operator="equal">
      <formula>0</formula>
    </cfRule>
  </conditionalFormatting>
  <conditionalFormatting sqref="M6:M31">
    <cfRule type="cellIs" dxfId="27" priority="20" operator="equal">
      <formula>0</formula>
    </cfRule>
  </conditionalFormatting>
  <conditionalFormatting sqref="J6:J31 M6:M31">
    <cfRule type="cellIs" dxfId="26" priority="17" operator="equal">
      <formula>"In Progress"</formula>
    </cfRule>
    <cfRule type="cellIs" dxfId="25" priority="18" operator="equal">
      <formula>"Log Issues"</formula>
    </cfRule>
    <cfRule type="cellIs" dxfId="24" priority="19" operator="equal">
      <formula>"N/A"</formula>
    </cfRule>
  </conditionalFormatting>
  <conditionalFormatting sqref="K6:L14">
    <cfRule type="expression" dxfId="23" priority="16">
      <formula>$J6="Log Issues"</formula>
    </cfRule>
  </conditionalFormatting>
  <conditionalFormatting sqref="N6:N14">
    <cfRule type="expression" dxfId="22" priority="15">
      <formula>$M6="Log Issues"</formula>
    </cfRule>
  </conditionalFormatting>
  <conditionalFormatting sqref="H1:H8 H11:H1048576">
    <cfRule type="containsText" dxfId="21" priority="9" operator="containsText" text="Remove Old Sign">
      <formula>NOT(ISERROR(SEARCH("Remove Old Sign",H1)))</formula>
    </cfRule>
    <cfRule type="containsText" dxfId="20" priority="10" operator="containsText" text="Move Sign to New Location">
      <formula>NOT(ISERROR(SEARCH("Move Sign to New Location",H1)))</formula>
    </cfRule>
  </conditionalFormatting>
  <conditionalFormatting sqref="G1:G8 G11:G1048576">
    <cfRule type="containsText" dxfId="19" priority="8" operator="containsText" text="Remove Old Tag">
      <formula>NOT(ISERROR(SEARCH("Remove Old Tag",G1)))</formula>
    </cfRule>
  </conditionalFormatting>
  <conditionalFormatting sqref="G9:G10">
    <cfRule type="containsText" dxfId="18" priority="7" operator="containsText" text="New Tag Required">
      <formula>NOT(ISERROR(SEARCH("New Tag Required",G9)))</formula>
    </cfRule>
  </conditionalFormatting>
  <conditionalFormatting sqref="H9:H10">
    <cfRule type="containsText" dxfId="17" priority="6" operator="containsText" text="New Sign Required">
      <formula>NOT(ISERROR(SEARCH("New Sign Required",H9)))</formula>
    </cfRule>
  </conditionalFormatting>
  <conditionalFormatting sqref="G9:G10">
    <cfRule type="containsText" dxfId="16" priority="5" operator="containsText" text="Action Required">
      <formula>NOT(ISERROR(SEARCH("Action Required",G9)))</formula>
    </cfRule>
  </conditionalFormatting>
  <conditionalFormatting sqref="H9:H10">
    <cfRule type="containsText" dxfId="15" priority="4" operator="containsText" text="Action Required">
      <formula>NOT(ISERROR(SEARCH("Action Required",H9)))</formula>
    </cfRule>
  </conditionalFormatting>
  <conditionalFormatting sqref="H9:H10">
    <cfRule type="containsText" dxfId="14" priority="2" operator="containsText" text="Remove Old Sign">
      <formula>NOT(ISERROR(SEARCH("Remove Old Sign",H9)))</formula>
    </cfRule>
    <cfRule type="containsText" dxfId="13" priority="3" operator="containsText" text="Move Sign to New Location">
      <formula>NOT(ISERROR(SEARCH("Move Sign to New Location",H9)))</formula>
    </cfRule>
  </conditionalFormatting>
  <conditionalFormatting sqref="G9:G10">
    <cfRule type="containsText" dxfId="12" priority="1" operator="containsText" text="Remove Old Tag">
      <formula>NOT(ISERROR(SEARCH("Remove Old Tag",G9)))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:E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0034</v>
      </c>
      <c r="C1" s="39"/>
      <c r="D1" s="17" t="s">
        <v>10</v>
      </c>
      <c r="E1" s="40">
        <f>'KD Changes'!G1</f>
        <v>42706</v>
      </c>
    </row>
    <row r="2" spans="1:10" ht="15" customHeight="1" x14ac:dyDescent="0.25">
      <c r="A2" s="43" t="s">
        <v>8</v>
      </c>
      <c r="B2" s="44" t="str">
        <f>VLOOKUP(B1,[1]BuildingList!A:B,2,FALSE)</f>
        <v>Carol Martin Gatton Business &amp; Economics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83</v>
      </c>
      <c r="B6" s="79" t="s">
        <v>84</v>
      </c>
      <c r="C6" s="41" t="s">
        <v>85</v>
      </c>
      <c r="E6" s="41" t="s">
        <v>90</v>
      </c>
      <c r="G6" s="29"/>
      <c r="H6" s="29"/>
      <c r="I6" s="41"/>
      <c r="J6" s="41"/>
    </row>
    <row r="7" spans="1:10" x14ac:dyDescent="0.25">
      <c r="A7" s="78" t="s">
        <v>86</v>
      </c>
      <c r="B7" s="79" t="s">
        <v>87</v>
      </c>
      <c r="C7" s="41" t="s">
        <v>85</v>
      </c>
      <c r="E7" s="41" t="s">
        <v>90</v>
      </c>
      <c r="G7" s="29"/>
      <c r="H7" s="29"/>
      <c r="I7" s="41"/>
      <c r="J7" s="41"/>
    </row>
    <row r="8" spans="1:10" ht="15" customHeight="1" x14ac:dyDescent="0.25">
      <c r="A8" s="78" t="s">
        <v>88</v>
      </c>
      <c r="B8" s="79" t="s">
        <v>89</v>
      </c>
      <c r="C8" s="41" t="s">
        <v>85</v>
      </c>
      <c r="E8" s="41" t="s">
        <v>90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0" sqref="D10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85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2017-01-20T20:26:18Z</dcterms:modified>
</cp:coreProperties>
</file>