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7" i="1"/>
  <c r="M19" i="1"/>
  <c r="M20" i="1"/>
  <c r="M21" i="1"/>
  <c r="M22" i="1"/>
  <c r="M23" i="1"/>
  <c r="M24" i="1"/>
  <c r="M25" i="1"/>
  <c r="M26" i="1"/>
  <c r="M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<sst xmlns="http://schemas.openxmlformats.org/spreadsheetml/2006/main" count="221" uniqueCount="132">
  <si>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</si>
  <si>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</si>
  <si>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</si>
  <si>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</si>
  <si>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</si>
  <si>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</si>
  <si>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</si>
  <si>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</si>
  <si>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</si>
  <si>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</si>
  <si>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</si>
  <si>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</si>
  <si>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</si>
  <si>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</si>
  <si>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</si>
  <si>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</si>
  <si>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</si>
  <si>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</si>
  <si>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</si>
  <si>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</si>
  <si>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</si>
  <si>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</si>
  <si>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</si>
  <si>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</si>
  <si>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</si>
  <si>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</si>
  <si>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</si>
  <si>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</si>
  <si>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</si>
  <si>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</si>
  <si>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</si>
  <si>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</si>
  <si>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</si>
  <si>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</si>
  <si>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</si>
  <si>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</si>
  <si>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</si>
  <si>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</si>
  <si>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</si>
  <si>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</si>
  <si>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</si>
  <si>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</si>
  <si>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</si>
  <si>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</si>
  <si>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</si>
  <si>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</si>
  <si>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</si>
  <si>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</si>
  <si>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</si>
  <si>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</si>
  <si>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</si>
  <si>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</si>
  <si>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</si>
  <si>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</si>
  <si>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</si>
  <si>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</si>
  <si>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</si>
  <si>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</si>
  <si>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</si>
  <si>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</si>
  <si>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</si>
  <si>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</si>
  <si>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</si>
  <si>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</si>
  <si>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</si>
  <si>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</si>
  <si>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</si>
  <si>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</si>
  <si>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</si>
  <si>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</si>
  <si>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</si>
  <si>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</si>
  <si>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</si>
  <si>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</si>
  <si>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</si>
  <si>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</si>
  <si>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0293</t>
  </si>
  <si>
    <t>HA702</t>
  </si>
  <si>
    <t>7</t>
  </si>
  <si>
    <t>Room Label Change: 703 Changed To 702</t>
  </si>
  <si>
    <t>HA702B</t>
  </si>
  <si>
    <t xml:space="preserve">Has correct physical signage and tag, numbering on CAD drawing was incorrect </t>
  </si>
  <si>
    <t>Room Label Change: HA702 Changed To HA702B</t>
  </si>
  <si>
    <t>HA702A</t>
  </si>
  <si>
    <t>Room Label Change: HA7021 Changed To HA702A</t>
  </si>
  <si>
    <t>HA702E</t>
  </si>
  <si>
    <t>Room Label Change: HA704 Changed To HA702E</t>
  </si>
  <si>
    <t>HA709</t>
  </si>
  <si>
    <t>Room does not exist</t>
  </si>
  <si>
    <t>HA704</t>
  </si>
  <si>
    <t>Room Label Change: HA708 Changed To HA704</t>
  </si>
  <si>
    <t>HA704A</t>
  </si>
  <si>
    <t>Room number not included in previous CAD drawing</t>
  </si>
  <si>
    <t>HA705</t>
  </si>
  <si>
    <t>Room Label Change: HA707 Changed To HA703</t>
  </si>
  <si>
    <t>HA703</t>
  </si>
  <si>
    <t>Room Label Change: HA710 Changed To HA705</t>
  </si>
  <si>
    <t>Room Label Change: HA705 Changed To HA702D</t>
  </si>
  <si>
    <t>HA706</t>
  </si>
  <si>
    <t>HA901A</t>
  </si>
  <si>
    <t>9</t>
  </si>
  <si>
    <t>HA1001</t>
  </si>
  <si>
    <t>10</t>
  </si>
  <si>
    <t>N303</t>
  </si>
  <si>
    <t>3</t>
  </si>
  <si>
    <t>N305</t>
  </si>
  <si>
    <t>Wall drawn between N303 &amp;N305</t>
  </si>
  <si>
    <t>HA901</t>
  </si>
  <si>
    <t>Field verified space  Room is filled with mechanical eqpt</t>
  </si>
  <si>
    <t>Room Label Change: HA  902 Changed To HA901A</t>
  </si>
  <si>
    <t>Room needs sign and tag  This room on drawing was HA900A</t>
  </si>
  <si>
    <t>Columns not represented on previous CAD drawing</t>
  </si>
  <si>
    <t>HA702D</t>
  </si>
  <si>
    <t>Wall drawn between N303 &amp;N306, not listed in eBars</t>
  </si>
  <si>
    <t>square footage was GSF</t>
  </si>
  <si>
    <t>LX-0293-09-H0901</t>
  </si>
  <si>
    <t>LX-0293-09-H0902</t>
  </si>
  <si>
    <t>LX-0293-09-HA0901</t>
  </si>
  <si>
    <t>LX-0293-09-HA0902</t>
  </si>
  <si>
    <t>LX-0293-09-PH0901</t>
  </si>
  <si>
    <t>UK HOSPITAL - Mech Room PH0901</t>
  </si>
  <si>
    <t>LX-0293-09-PH0902</t>
  </si>
  <si>
    <t>UK HOSPITAL - Mech Room PH0902</t>
  </si>
  <si>
    <t>LX-0293-09-PH0903</t>
  </si>
  <si>
    <t>UK HOSPITAL - Mech Room PH0903</t>
  </si>
  <si>
    <t>UK HOSPITAL - Mech Room H0901</t>
  </si>
  <si>
    <t>UK HOSPITAL - Mech Room H0902</t>
  </si>
  <si>
    <t>UK HOSPITAL - Mech Room HA0901</t>
  </si>
  <si>
    <t>UK HOSPITAL - Mech Room HA0902</t>
  </si>
  <si>
    <t>Now H0901</t>
  </si>
  <si>
    <t>Now H0902</t>
  </si>
  <si>
    <t>Now HA0901 and HA0902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</si>
</sst>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topLeftCell="A13" zoomScale="85" zoomScaleNormal="85" workbookViewId="0">
      <selection activeCell="I18" sqref="I1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76</v>
      </c>
      <c r="C1" s="76"/>
      <c r="F1" s="67" t="s">
        <v>10</v>
      </c>
      <c r="G1" s="18">
        <v>42513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UK Hospital - Chandler Medical Center &amp; Hospital</v>
      </c>
      <c r="C2" s="77"/>
      <c r="F2" s="68" t="s">
        <v>12</v>
      </c>
      <c r="G2" s="22" t="s">
        <v>75</v>
      </c>
      <c r="J2" s="15">
        <f>G29-J29</f>
        <v>2</v>
      </c>
      <c r="K2" s="15">
        <f>H29-M29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43.8" thickTop="1" x14ac:dyDescent="0.3">
      <c r="A6" s="48" t="s">
        <v>77</v>
      </c>
      <c r="B6" s="48" t="s">
        <v>78</v>
      </c>
      <c r="C6" s="42" t="s">
        <v>27</v>
      </c>
      <c r="D6" s="41" t="s">
        <v>5</v>
      </c>
      <c r="E6" s="50">
        <v>111</v>
      </c>
      <c r="F6" s="50">
        <v>80</v>
      </c>
      <c r="G6" s="50" t="s">
        <v>2</v>
      </c>
      <c r="I6" s="42" t="s">
        <v>81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43.2" x14ac:dyDescent="0.3">
      <c r="A7" s="48" t="s">
        <v>77</v>
      </c>
      <c r="B7" s="48" t="s">
        <v>78</v>
      </c>
      <c r="C7" s="42" t="s">
        <v>79</v>
      </c>
      <c r="D7" s="41" t="s">
        <v>6</v>
      </c>
      <c r="G7" s="50" t="s">
        <v>2</v>
      </c>
      <c r="I7" s="42" t="s">
        <v>81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>
        <v>0</v>
      </c>
      <c r="N7" s="60"/>
      <c r="O7" s="59"/>
    </row>
    <row r="8" spans="1:16" s="41" customFormat="1" ht="43.2" x14ac:dyDescent="0.3">
      <c r="A8" s="48" t="s">
        <v>80</v>
      </c>
      <c r="B8" s="48" t="s">
        <v>78</v>
      </c>
      <c r="C8" s="42" t="s">
        <v>82</v>
      </c>
      <c r="D8" s="41" t="s">
        <v>5</v>
      </c>
      <c r="E8" s="50">
        <v>80</v>
      </c>
      <c r="F8" s="50">
        <v>76</v>
      </c>
      <c r="G8" s="50" t="s">
        <v>2</v>
      </c>
      <c r="I8" s="42" t="s">
        <v>81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43.2" x14ac:dyDescent="0.3">
      <c r="A9" s="61" t="s">
        <v>83</v>
      </c>
      <c r="B9" s="48" t="s">
        <v>78</v>
      </c>
      <c r="C9" s="42" t="s">
        <v>84</v>
      </c>
      <c r="D9" s="41" t="s">
        <v>6</v>
      </c>
      <c r="E9" s="62">
        <v>112</v>
      </c>
      <c r="F9" s="62">
        <v>101</v>
      </c>
      <c r="G9" s="50" t="s">
        <v>2</v>
      </c>
      <c r="I9" s="42" t="s">
        <v>81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43.2" x14ac:dyDescent="0.3">
      <c r="A10" s="63" t="s">
        <v>85</v>
      </c>
      <c r="B10" s="48" t="s">
        <v>78</v>
      </c>
      <c r="C10" s="42" t="s">
        <v>86</v>
      </c>
      <c r="D10" s="41" t="s">
        <v>5</v>
      </c>
      <c r="E10" s="50">
        <v>91</v>
      </c>
      <c r="F10" s="50">
        <v>99</v>
      </c>
      <c r="G10" s="50" t="s">
        <v>2</v>
      </c>
      <c r="I10" s="42" t="s">
        <v>81</v>
      </c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 t="s">
        <v>87</v>
      </c>
      <c r="B11" s="48" t="s">
        <v>78</v>
      </c>
      <c r="C11" s="42" t="s">
        <v>53</v>
      </c>
      <c r="D11" s="41" t="s">
        <v>6</v>
      </c>
      <c r="E11" s="50"/>
      <c r="F11" s="50"/>
      <c r="G11" s="50" t="s">
        <v>2</v>
      </c>
      <c r="I11" s="42" t="s">
        <v>88</v>
      </c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43.2" x14ac:dyDescent="0.3">
      <c r="A12" s="63" t="s">
        <v>89</v>
      </c>
      <c r="B12" s="48" t="s">
        <v>78</v>
      </c>
      <c r="C12" s="42" t="s">
        <v>90</v>
      </c>
      <c r="D12" s="41" t="s">
        <v>5</v>
      </c>
      <c r="E12" s="50">
        <v>55</v>
      </c>
      <c r="F12" s="50">
        <v>50</v>
      </c>
      <c r="G12" s="50" t="s">
        <v>2</v>
      </c>
      <c r="I12" s="42" t="s">
        <v>81</v>
      </c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28.8" x14ac:dyDescent="0.3">
      <c r="A13" s="63" t="s">
        <v>91</v>
      </c>
      <c r="B13" s="48" t="s">
        <v>78</v>
      </c>
      <c r="C13" s="42" t="s">
        <v>51</v>
      </c>
      <c r="D13" s="41" t="s">
        <v>5</v>
      </c>
      <c r="E13" s="50">
        <v>42</v>
      </c>
      <c r="F13" s="50">
        <v>41</v>
      </c>
      <c r="G13" s="50" t="s">
        <v>2</v>
      </c>
      <c r="I13" s="42" t="s">
        <v>92</v>
      </c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ht="43.2" x14ac:dyDescent="0.3">
      <c r="A14" s="63" t="s">
        <v>93</v>
      </c>
      <c r="B14" s="48" t="s">
        <v>78</v>
      </c>
      <c r="C14" s="42" t="s">
        <v>96</v>
      </c>
      <c r="D14" s="41" t="s">
        <v>5</v>
      </c>
      <c r="E14" s="50">
        <v>170</v>
      </c>
      <c r="F14" s="50">
        <v>135</v>
      </c>
      <c r="G14" s="50" t="s">
        <v>2</v>
      </c>
      <c r="I14" s="42" t="s">
        <v>81</v>
      </c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ht="43.2" x14ac:dyDescent="0.3">
      <c r="A15" s="63" t="s">
        <v>95</v>
      </c>
      <c r="B15" s="48" t="s">
        <v>78</v>
      </c>
      <c r="C15" s="42" t="s">
        <v>94</v>
      </c>
      <c r="D15" s="41" t="s">
        <v>5</v>
      </c>
      <c r="E15" s="50">
        <v>185</v>
      </c>
      <c r="F15" s="50">
        <v>144</v>
      </c>
      <c r="G15" s="50" t="s">
        <v>2</v>
      </c>
      <c r="I15" s="42" t="s">
        <v>81</v>
      </c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ht="43.2" x14ac:dyDescent="0.3">
      <c r="A16" s="63" t="s">
        <v>112</v>
      </c>
      <c r="B16" s="48" t="s">
        <v>78</v>
      </c>
      <c r="C16" s="42" t="s">
        <v>97</v>
      </c>
      <c r="D16" s="41" t="s">
        <v>5</v>
      </c>
      <c r="E16" s="50">
        <v>112</v>
      </c>
      <c r="F16" s="50">
        <v>123</v>
      </c>
      <c r="G16" s="50" t="s">
        <v>2</v>
      </c>
      <c r="I16" s="42" t="s">
        <v>81</v>
      </c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ht="28.8" x14ac:dyDescent="0.3">
      <c r="A17" s="63" t="s">
        <v>98</v>
      </c>
      <c r="B17" s="48" t="s">
        <v>78</v>
      </c>
      <c r="C17" s="42" t="s">
        <v>22</v>
      </c>
      <c r="D17" s="41" t="s">
        <v>5</v>
      </c>
      <c r="E17" s="50">
        <v>2842</v>
      </c>
      <c r="F17" s="50">
        <v>2836</v>
      </c>
      <c r="G17" s="50" t="s">
        <v>2</v>
      </c>
      <c r="I17" s="42" t="s">
        <v>111</v>
      </c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 t="s">
        <v>107</v>
      </c>
      <c r="B18" s="48" t="s">
        <v>100</v>
      </c>
      <c r="C18" s="42" t="s">
        <v>22</v>
      </c>
      <c r="E18" s="50">
        <v>1997</v>
      </c>
      <c r="F18" s="50">
        <v>1333</v>
      </c>
      <c r="G18" s="50" t="s">
        <v>2</v>
      </c>
      <c r="H18" s="41" t="s">
        <v>2</v>
      </c>
      <c r="I18" s="42" t="s">
        <v>114</v>
      </c>
      <c r="J18" s="59"/>
      <c r="K18" s="64"/>
      <c r="L18" s="42"/>
      <c r="M18" s="59"/>
      <c r="N18" s="64"/>
      <c r="O18" s="42"/>
    </row>
    <row r="19" spans="1:15" s="41" customFormat="1" ht="36" customHeight="1" x14ac:dyDescent="0.3">
      <c r="A19" s="63" t="s">
        <v>99</v>
      </c>
      <c r="B19" s="48" t="s">
        <v>100</v>
      </c>
      <c r="C19" s="42" t="s">
        <v>109</v>
      </c>
      <c r="D19" s="41" t="s">
        <v>5</v>
      </c>
      <c r="E19" s="50">
        <v>192</v>
      </c>
      <c r="F19" s="50">
        <v>190</v>
      </c>
      <c r="G19" s="50" t="s">
        <v>3</v>
      </c>
      <c r="H19" s="41" t="s">
        <v>18</v>
      </c>
      <c r="I19" s="42" t="s">
        <v>110</v>
      </c>
      <c r="J19" s="59">
        <f>IF(G19="No Change","N/A",IF(G19="New Tag Required",Lookup!F:F,IF(G19="Remove Old Tag",Lookup!F:F,IF(G19="N/A","N/A",""))))</f>
        <v>0</v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ht="45" customHeight="1" x14ac:dyDescent="0.3">
      <c r="A20" s="63" t="s">
        <v>101</v>
      </c>
      <c r="B20" s="48" t="s">
        <v>102</v>
      </c>
      <c r="C20" s="42" t="s">
        <v>23</v>
      </c>
      <c r="D20" s="41" t="s">
        <v>5</v>
      </c>
      <c r="E20" s="50">
        <v>1997</v>
      </c>
      <c r="F20" s="50">
        <v>1527</v>
      </c>
      <c r="G20" s="50" t="s">
        <v>2</v>
      </c>
      <c r="H20" s="41" t="s">
        <v>2</v>
      </c>
      <c r="I20" s="42" t="s">
        <v>108</v>
      </c>
      <c r="J20" s="59" t="str">
        <f>IF(G20="No Change","N/A",IF(G20="New Tag Required",Lookup!F:F,IF(G20="Remove Old Tag",Lookup!F:F,IF(G20="N/A","N/A",""))))</f>
        <v>N/A</v>
      </c>
      <c r="K20" s="64"/>
      <c r="L20" s="42"/>
      <c r="M20" s="59" t="str">
        <f>IF(H20="No Change","N/A",IF(H20="New Tag Required",Lookup!F:F,IF(H20="Remove Old Sign",Lookup!F:F,IF(H20="N/A","N/A",""))))</f>
        <v>N/A</v>
      </c>
      <c r="N20" s="64"/>
      <c r="O20" s="42"/>
    </row>
    <row r="21" spans="1:15" s="41" customFormat="1" ht="28.8" x14ac:dyDescent="0.3">
      <c r="A21" s="63" t="s">
        <v>103</v>
      </c>
      <c r="B21" s="48" t="s">
        <v>104</v>
      </c>
      <c r="C21" s="42" t="s">
        <v>22</v>
      </c>
      <c r="D21" s="41" t="s">
        <v>5</v>
      </c>
      <c r="E21" s="50">
        <v>55</v>
      </c>
      <c r="F21" s="50">
        <v>58</v>
      </c>
      <c r="G21" s="50" t="s">
        <v>2</v>
      </c>
      <c r="H21" s="41" t="s">
        <v>2</v>
      </c>
      <c r="I21" s="42" t="s">
        <v>106</v>
      </c>
      <c r="J21" s="59" t="str">
        <f>IF(G21="No Change","N/A",IF(G21="New Tag Required",Lookup!F:F,IF(G21="Remove Old Tag",Lookup!F:F,IF(G21="N/A","N/A",""))))</f>
        <v>N/A</v>
      </c>
      <c r="K21" s="64"/>
      <c r="L21" s="42"/>
      <c r="M21" s="59" t="str">
        <f>IF(H21="No Change","N/A",IF(H21="New Tag Required",Lookup!F:F,IF(H21="Remove Old Sign",Lookup!F:F,IF(H21="N/A","N/A",""))))</f>
        <v>N/A</v>
      </c>
      <c r="N21" s="64"/>
      <c r="O21" s="42"/>
    </row>
    <row r="22" spans="1:15" s="41" customFormat="1" ht="28.8" x14ac:dyDescent="0.3">
      <c r="A22" s="63" t="s">
        <v>105</v>
      </c>
      <c r="B22" s="48" t="s">
        <v>104</v>
      </c>
      <c r="C22" s="42" t="s">
        <v>24</v>
      </c>
      <c r="D22" s="41" t="s">
        <v>5</v>
      </c>
      <c r="E22" s="50">
        <v>0</v>
      </c>
      <c r="F22" s="51">
        <v>176</v>
      </c>
      <c r="G22" s="50" t="s">
        <v>3</v>
      </c>
      <c r="H22" s="41" t="s">
        <v>2</v>
      </c>
      <c r="I22" s="42" t="s">
        <v>113</v>
      </c>
      <c r="J22" s="59">
        <f>IF(G22="No Change","N/A",IF(G22="New Tag Required",Lookup!F:F,IF(G22="Remove Old Tag",Lookup!F:F,IF(G22="N/A","N/A",""))))</f>
        <v>0</v>
      </c>
      <c r="K22" s="64"/>
      <c r="L22" s="42"/>
      <c r="M22" s="59" t="str">
        <f>IF(H22="No Change","N/A",IF(H22="New Tag Required",Lookup!F:F,IF(H22="Remove Old Sign",Lookup!F:F,IF(H22="N/A","N/A",""))))</f>
        <v>N/A</v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x14ac:dyDescent="0.3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3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3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ht="15" thickBot="1" x14ac:dyDescent="0.35">
      <c r="A27" s="56"/>
      <c r="C27" s="11"/>
      <c r="E27" s="30"/>
      <c r="F27" s="30"/>
      <c r="G27" s="30"/>
      <c r="K27" s="32"/>
      <c r="N27" s="32"/>
    </row>
    <row r="28" spans="1:15" ht="43.2" x14ac:dyDescent="0.3">
      <c r="A28" s="56"/>
      <c r="C28" s="11"/>
      <c r="E28" s="30"/>
      <c r="F28" s="30"/>
      <c r="G28" s="73" t="s">
        <v>46</v>
      </c>
      <c r="H28" s="74" t="s">
        <v>47</v>
      </c>
      <c r="J28" s="75" t="s">
        <v>41</v>
      </c>
      <c r="K28" s="10"/>
      <c r="L28" s="10"/>
      <c r="M28" s="75" t="s">
        <v>42</v>
      </c>
    </row>
    <row r="29" spans="1:15" ht="15" thickBot="1" x14ac:dyDescent="0.35">
      <c r="A29" s="56"/>
      <c r="C29" s="11"/>
      <c r="E29" s="30"/>
      <c r="F29" s="30"/>
      <c r="G29" s="14">
        <f>COUNTIF(G6:G28,"New Tag Required")</f>
        <v>2</v>
      </c>
      <c r="H29" s="13">
        <f>COUNTIF(H6:H28,"New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5" x14ac:dyDescent="0.3">
      <c r="A30" s="56"/>
      <c r="C30" s="11"/>
      <c r="E30" s="30"/>
      <c r="F30" s="30"/>
      <c r="G30" s="30"/>
    </row>
    <row r="31" spans="1:15" x14ac:dyDescent="0.3">
      <c r="A31" s="56"/>
      <c r="C31" s="11"/>
      <c r="E31" s="30"/>
      <c r="F31" s="30"/>
      <c r="G31" s="30"/>
    </row>
    <row r="32" spans="1:15" x14ac:dyDescent="0.3">
      <c r="A32" s="56"/>
      <c r="C32" s="11"/>
      <c r="E32" s="30"/>
      <c r="F32" s="30"/>
      <c r="G32" s="30"/>
    </row>
    <row r="33" spans="1:7" x14ac:dyDescent="0.3">
      <c r="A33" s="56"/>
      <c r="C33" s="11"/>
      <c r="E33" s="30"/>
      <c r="F33" s="30"/>
      <c r="G33" s="30"/>
    </row>
    <row r="34" spans="1:7" x14ac:dyDescent="0.3">
      <c r="A34" s="56"/>
      <c r="C34" s="11"/>
      <c r="E34" s="30"/>
      <c r="F34" s="30"/>
      <c r="G34" s="30"/>
    </row>
    <row r="35" spans="1:7" x14ac:dyDescent="0.3">
      <c r="A35" s="56"/>
      <c r="C35" s="11"/>
      <c r="E35" s="30"/>
      <c r="F35" s="30"/>
      <c r="G35" s="30"/>
    </row>
    <row r="36" spans="1:7" x14ac:dyDescent="0.3">
      <c r="A36" s="56"/>
      <c r="C36" s="11"/>
      <c r="E36" s="30"/>
      <c r="F36" s="30"/>
      <c r="G36" s="30"/>
    </row>
    <row r="37" spans="1:7" x14ac:dyDescent="0.3">
      <c r="A37" s="57"/>
      <c r="C37" s="11"/>
      <c r="E37" s="30"/>
      <c r="F37" s="33"/>
      <c r="G37" s="30"/>
    </row>
    <row r="38" spans="1:7" x14ac:dyDescent="0.3">
      <c r="A38" s="57"/>
      <c r="C38" s="11"/>
      <c r="E38" s="30"/>
      <c r="F38" s="33"/>
      <c r="G38" s="30"/>
    </row>
    <row r="39" spans="1:7" x14ac:dyDescent="0.3">
      <c r="A39" s="57"/>
      <c r="C39" s="11"/>
      <c r="E39" s="30"/>
      <c r="F39" s="34"/>
      <c r="G39" s="30"/>
    </row>
    <row r="40" spans="1:7" x14ac:dyDescent="0.3">
      <c r="A40" s="56"/>
      <c r="C40" s="11"/>
      <c r="E40" s="30"/>
      <c r="F40" s="33"/>
      <c r="G40" s="30"/>
    </row>
    <row r="41" spans="1:7" x14ac:dyDescent="0.3">
      <c r="A41" s="56"/>
      <c r="C41" s="11"/>
      <c r="E41" s="30"/>
      <c r="F41" s="33"/>
      <c r="G41" s="30"/>
    </row>
    <row r="42" spans="1:7" x14ac:dyDescent="0.3">
      <c r="A42" s="58"/>
      <c r="C42" s="11"/>
      <c r="E42" s="30"/>
      <c r="F42" s="30"/>
      <c r="G42" s="30"/>
    </row>
    <row r="43" spans="1:7" x14ac:dyDescent="0.3">
      <c r="A43" s="58"/>
      <c r="C43" s="11"/>
      <c r="E43" s="30"/>
      <c r="F43" s="30"/>
      <c r="G43" s="30"/>
    </row>
    <row r="44" spans="1:7" x14ac:dyDescent="0.3">
      <c r="A44" s="58"/>
      <c r="C44" s="11"/>
      <c r="E44" s="30"/>
      <c r="F44" s="30"/>
      <c r="G44" s="30"/>
    </row>
    <row r="45" spans="1:7" x14ac:dyDescent="0.3">
      <c r="A45" s="58"/>
      <c r="C45" s="11"/>
      <c r="E45" s="30"/>
      <c r="F45" s="30"/>
      <c r="G45" s="30"/>
    </row>
    <row r="46" spans="1:7" x14ac:dyDescent="0.3">
      <c r="A46" s="58"/>
      <c r="C46" s="11"/>
      <c r="E46" s="30"/>
      <c r="F46" s="31"/>
      <c r="G46" s="30"/>
    </row>
    <row r="47" spans="1:7" x14ac:dyDescent="0.3">
      <c r="A47" s="58"/>
      <c r="C47" s="11"/>
      <c r="E47" s="30"/>
      <c r="F47" s="30"/>
      <c r="G47" s="30"/>
    </row>
    <row r="48" spans="1:7" x14ac:dyDescent="0.3">
      <c r="A48" s="58"/>
      <c r="C48" s="11"/>
      <c r="E48" s="30"/>
      <c r="F48" s="30"/>
      <c r="G48" s="30"/>
    </row>
    <row r="49" spans="1:7" x14ac:dyDescent="0.3">
      <c r="A49" s="56"/>
      <c r="C49" s="11"/>
      <c r="E49" s="30"/>
      <c r="F49" s="30"/>
      <c r="G49" s="30"/>
    </row>
    <row r="50" spans="1:7" x14ac:dyDescent="0.3">
      <c r="A50" s="56"/>
      <c r="C50" s="11"/>
    </row>
    <row r="51" spans="1:7" x14ac:dyDescent="0.3">
      <c r="C51" s="11"/>
    </row>
    <row r="52" spans="1:7" x14ac:dyDescent="0.3"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195" spans="3:3" x14ac:dyDescent="0.3">
      <c r="C19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4:G48 G10:G27">
    <cfRule type="containsText" dxfId="52" priority="122" operator="containsText" text="New Tag Required">
      <formula>NOT(ISERROR(SEARCH("New Tag Required",G10)))</formula>
    </cfRule>
  </conditionalFormatting>
  <conditionalFormatting sqref="D6 D8 D10:D94">
    <cfRule type="containsText" dxfId="51" priority="121" operator="containsText" text="Yes">
      <formula>NOT(ISERROR(SEARCH("Yes",D6)))</formula>
    </cfRule>
  </conditionalFormatting>
  <conditionalFormatting sqref="H34:H94 H195:H416 H10:H27">
    <cfRule type="containsText" dxfId="50" priority="109" operator="containsText" text="New Sign Required">
      <formula>NOT(ISERROR(SEARCH("New Sign Required",H10)))</formula>
    </cfRule>
  </conditionalFormatting>
  <conditionalFormatting sqref="G34:G94 G10:H27">
    <cfRule type="containsText" dxfId="49" priority="108" operator="containsText" text="Action Required">
      <formula>NOT(ISERROR(SEARCH("Action Required",G10)))</formula>
    </cfRule>
  </conditionalFormatting>
  <conditionalFormatting sqref="H34:H94">
    <cfRule type="containsText" dxfId="48" priority="107" operator="containsText" text="Action Required">
      <formula>NOT(ISERROR(SEARCH("Action Required",H34)))</formula>
    </cfRule>
  </conditionalFormatting>
  <conditionalFormatting sqref="G6 G30:G33">
    <cfRule type="containsText" dxfId="47" priority="49" operator="containsText" text="New Tag Required">
      <formula>NOT(ISERROR(SEARCH("New Tag Required",G6)))</formula>
    </cfRule>
  </conditionalFormatting>
  <conditionalFormatting sqref="H6 H30:H33">
    <cfRule type="containsText" dxfId="46" priority="47" operator="containsText" text="New Sign Required">
      <formula>NOT(ISERROR(SEARCH("New Sign Required",H6)))</formula>
    </cfRule>
  </conditionalFormatting>
  <conditionalFormatting sqref="G6 G30:G33">
    <cfRule type="containsText" dxfId="45" priority="46" operator="containsText" text="Action Required">
      <formula>NOT(ISERROR(SEARCH("Action Required",G6)))</formula>
    </cfRule>
  </conditionalFormatting>
  <conditionalFormatting sqref="H6 H30:H3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5:D194">
    <cfRule type="containsText" dxfId="40" priority="41" operator="containsText" text="Yes">
      <formula>NOT(ISERROR(SEARCH("Yes",D95)))</formula>
    </cfRule>
  </conditionalFormatting>
  <conditionalFormatting sqref="H95:H194">
    <cfRule type="containsText" dxfId="39" priority="40" operator="containsText" text="New Sign Required">
      <formula>NOT(ISERROR(SEARCH("New Sign Required",H95)))</formula>
    </cfRule>
  </conditionalFormatting>
  <conditionalFormatting sqref="G95:G194">
    <cfRule type="containsText" dxfId="38" priority="39" operator="containsText" text="Action Required">
      <formula>NOT(ISERROR(SEARCH("Action Required",G95)))</formula>
    </cfRule>
  </conditionalFormatting>
  <conditionalFormatting sqref="H95:H194">
    <cfRule type="containsText" dxfId="37" priority="38" operator="containsText" text="Action Required">
      <formula>NOT(ISERROR(SEARCH("Action Required",H95)))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6">
    <cfRule type="cellIs" dxfId="25" priority="14" operator="equal">
      <formula>0</formula>
    </cfRule>
  </conditionalFormatting>
  <conditionalFormatting sqref="M6:M26">
    <cfRule type="cellIs" dxfId="24" priority="13" operator="equal">
      <formula>0</formula>
    </cfRule>
  </conditionalFormatting>
  <conditionalFormatting sqref="J6:J26 M6:M2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5:H399">
      <formula1>DoorSignage</formula1>
    </dataValidation>
    <dataValidation type="list" allowBlank="1" showInputMessage="1" showErrorMessage="1" sqref="D6:D6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H27</xm:sqref>
        </x14:dataValidation>
        <x14:dataValidation type="list" allowBlank="1" showInputMessage="1" showErrorMessage="1">
          <x14:formula1>
            <xm:f>Lookup!$A$1:$A$4</xm:f>
          </x14:formula1>
          <xm:sqref>G30:G194 G27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Lookup!$C$1:$C$8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  <x14:dataValidation type="list" allowBlank="1" showInputMessage="1">
          <x14:formula1>
            <xm:f>Lookup!$E$1:$E$19</xm:f>
          </x14:formula1>
          <xm:sqref>C6:C194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:C9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42513</v>
      </c>
    </row>
    <row r="2" spans="1:10" ht="15" customHeight="1" x14ac:dyDescent="0.3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115</v>
      </c>
      <c r="B6" s="79" t="s">
        <v>125</v>
      </c>
      <c r="C6" s="41" t="s">
        <v>69</v>
      </c>
      <c r="G6" s="29"/>
      <c r="H6" s="29"/>
      <c r="I6" s="41"/>
      <c r="J6" s="41"/>
    </row>
    <row r="7" spans="1:10" x14ac:dyDescent="0.3">
      <c r="A7" s="78" t="s">
        <v>116</v>
      </c>
      <c r="B7" s="79" t="s">
        <v>126</v>
      </c>
      <c r="C7" s="41" t="s">
        <v>69</v>
      </c>
      <c r="G7" s="29"/>
      <c r="H7" s="29"/>
      <c r="I7" s="41"/>
      <c r="J7" s="41"/>
    </row>
    <row r="8" spans="1:10" ht="15" customHeight="1" x14ac:dyDescent="0.3">
      <c r="A8" s="78" t="s">
        <v>117</v>
      </c>
      <c r="B8" s="79" t="s">
        <v>127</v>
      </c>
      <c r="C8" s="41" t="s">
        <v>69</v>
      </c>
      <c r="G8" s="29"/>
      <c r="H8" s="29"/>
      <c r="I8" s="41"/>
      <c r="J8" s="41"/>
    </row>
    <row r="9" spans="1:10" x14ac:dyDescent="0.3">
      <c r="A9" s="78" t="s">
        <v>118</v>
      </c>
      <c r="B9" s="79" t="s">
        <v>128</v>
      </c>
      <c r="C9" s="41" t="s">
        <v>69</v>
      </c>
      <c r="G9" s="29"/>
      <c r="H9" s="29"/>
      <c r="I9" s="41"/>
      <c r="J9" s="41"/>
    </row>
    <row r="10" spans="1:10" x14ac:dyDescent="0.3">
      <c r="A10" s="78" t="s">
        <v>119</v>
      </c>
      <c r="B10" s="79" t="s">
        <v>120</v>
      </c>
      <c r="C10" s="41" t="s">
        <v>67</v>
      </c>
      <c r="E10" s="41" t="s">
        <v>129</v>
      </c>
      <c r="F10" s="50"/>
      <c r="G10" s="29"/>
      <c r="H10" s="29"/>
    </row>
    <row r="11" spans="1:10" x14ac:dyDescent="0.3">
      <c r="A11" s="78" t="s">
        <v>121</v>
      </c>
      <c r="B11" s="79" t="s">
        <v>122</v>
      </c>
      <c r="C11" s="41" t="s">
        <v>67</v>
      </c>
      <c r="E11" s="41" t="s">
        <v>130</v>
      </c>
      <c r="F11" s="50"/>
      <c r="G11" s="29"/>
      <c r="H11" s="29"/>
    </row>
    <row r="12" spans="1:10" x14ac:dyDescent="0.3">
      <c r="A12" s="78" t="s">
        <v>123</v>
      </c>
      <c r="B12" s="79" t="s">
        <v>124</v>
      </c>
      <c r="C12" s="41" t="s">
        <v>67</v>
      </c>
      <c r="E12" s="41" t="s">
        <v>131</v>
      </c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2" sqref="C12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2016-05-27T18:37:18Z</dcterms:modified>
</cp:coreProperties>
</file>