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2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<sst xmlns="http://schemas.openxmlformats.org/spreadsheetml/2006/main" count="136" uniqueCount="89">
  <si>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</si>
  <si>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</si>
  <si>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</si>
  <si>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</si>
  <si>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</si>
  <si>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</si>
  <si>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</si>
  <si>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</si>
  <si>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</si>
  <si>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</si>
  <si>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</si>
  <si>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</si>
  <si>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</si>
  <si>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</si>
  <si>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</si>
  <si>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</si>
  <si>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</si>
  <si>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</si>
  <si>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</si>
  <si>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</si>
  <si>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</si>
  <si>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</si>
  <si>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</si>
  <si>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</si>
  <si>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</si>
  <si>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</si>
  <si>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</si>
  <si>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</si>
  <si>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</si>
  <si>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</si>
  <si>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</si>
  <si>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</si>
  <si>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</si>
  <si>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</si>
  <si>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</si>
  <si>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</si>
  <si>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</si>
  <si>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</si>
  <si>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</si>
  <si>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</si>
  <si>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</si>
  <si>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</si>
  <si>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</si>
  <si>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</si>
  <si>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</si>
  <si>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</si>
  <si>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</si>
  <si>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</si>
  <si>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</si>
  <si>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</si>
  <si>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</si>
  <si>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</si>
  <si>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</si>
  <si>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</si>
  <si>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</si>
  <si>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</si>
  <si>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</si>
  <si>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</si>
  <si>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</si>
  <si>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</si>
  <si>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</si>
  <si>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</si>
  <si>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</si>
  <si>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</si>
  <si>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</si>
  <si>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</si>
  <si>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</si>
  <si>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</si>
  <si>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</si>
  <si>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</si>
  <si>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</si>
  <si>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</si>
  <si>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</si>
  <si>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0028</t>
  </si>
  <si>
    <t>0005</t>
  </si>
  <si>
    <t>0005A</t>
  </si>
  <si>
    <t>0005A1</t>
  </si>
  <si>
    <t>0005A2</t>
  </si>
  <si>
    <t>0005A3</t>
  </si>
  <si>
    <t>00</t>
  </si>
  <si>
    <t>-</t>
  </si>
  <si>
    <t>old OL went around furniture not walls :|</t>
  </si>
  <si>
    <t>0001</t>
  </si>
  <si>
    <t>LX-0028-00-05A1</t>
  </si>
  <si>
    <t>BARKER HALL - Room 005A1</t>
  </si>
  <si>
    <t>LX-0028-00-05A2</t>
  </si>
  <si>
    <t>BARKER HALL - Room 005A2</t>
  </si>
  <si>
    <t>LX-0028-00-05A3</t>
  </si>
  <si>
    <t>BARKER HALL - Room 005A3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</si>
</sst>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18" fillId="0" borderId="0" xfId="42" quotePrefix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21" sqref="C2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8" t="s">
        <v>73</v>
      </c>
      <c r="C1" s="78"/>
      <c r="F1" s="68" t="s">
        <v>10</v>
      </c>
      <c r="G1" s="18">
        <v>42942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9" t="str">
        <f>VLOOKUP(B1,BuildingList!A:B,2,FALSE)</f>
        <v>Barker Hall</v>
      </c>
      <c r="C2" s="79"/>
      <c r="F2" s="69" t="s">
        <v>12</v>
      </c>
      <c r="G2" s="22" t="s">
        <v>69</v>
      </c>
      <c r="J2" s="15">
        <f>G35-J35</f>
        <v>3</v>
      </c>
      <c r="K2" s="15">
        <f>H35-M35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74</v>
      </c>
      <c r="B6" s="48" t="s">
        <v>79</v>
      </c>
      <c r="C6" s="42" t="s">
        <v>22</v>
      </c>
      <c r="D6" s="41" t="s">
        <v>5</v>
      </c>
      <c r="E6" s="50">
        <v>361</v>
      </c>
      <c r="F6" s="50">
        <v>351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75</v>
      </c>
      <c r="B7" s="48" t="s">
        <v>79</v>
      </c>
      <c r="C7" s="42" t="s">
        <v>22</v>
      </c>
      <c r="D7" s="41" t="s">
        <v>5</v>
      </c>
      <c r="E7" s="50">
        <v>406</v>
      </c>
      <c r="F7" s="50">
        <v>138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29.25" customHeight="1" x14ac:dyDescent="0.25">
      <c r="A8" s="48" t="s">
        <v>76</v>
      </c>
      <c r="B8" s="48" t="s">
        <v>79</v>
      </c>
      <c r="C8" s="42" t="s">
        <v>49</v>
      </c>
      <c r="D8" s="41" t="s">
        <v>5</v>
      </c>
      <c r="E8" s="50">
        <v>75</v>
      </c>
      <c r="F8" s="50">
        <v>129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77</v>
      </c>
      <c r="B9" s="48" t="s">
        <v>79</v>
      </c>
      <c r="C9" s="42" t="s">
        <v>24</v>
      </c>
      <c r="D9" s="41" t="s">
        <v>5</v>
      </c>
      <c r="E9" s="62" t="s">
        <v>80</v>
      </c>
      <c r="F9" s="62">
        <v>111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 t="s">
        <v>78</v>
      </c>
      <c r="B10" s="48" t="s">
        <v>79</v>
      </c>
      <c r="C10" s="42" t="s">
        <v>24</v>
      </c>
      <c r="D10" s="41" t="s">
        <v>5</v>
      </c>
      <c r="E10" s="50" t="s">
        <v>80</v>
      </c>
      <c r="F10" s="50">
        <v>43</v>
      </c>
      <c r="G10" s="50" t="s">
        <v>3</v>
      </c>
      <c r="H10" s="41" t="s">
        <v>18</v>
      </c>
      <c r="I10" s="42"/>
      <c r="J10" s="59">
        <f>IF(G10="No Change","N/A",IF(G10="New Tag Required",Lookup!F:F,IF(G10="Remove Old Tag",Lookup!F:F,IF(G10="N/A","N/A",""))))</f>
        <v>0</v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ht="30" x14ac:dyDescent="0.25">
      <c r="A11" s="77" t="s">
        <v>82</v>
      </c>
      <c r="B11" s="48" t="s">
        <v>79</v>
      </c>
      <c r="C11" s="42" t="s">
        <v>71</v>
      </c>
      <c r="D11" s="41" t="s">
        <v>5</v>
      </c>
      <c r="E11" s="50">
        <v>3593</v>
      </c>
      <c r="F11" s="50">
        <v>3660</v>
      </c>
      <c r="G11" s="50" t="s">
        <v>2</v>
      </c>
      <c r="H11" s="41" t="s">
        <v>2</v>
      </c>
      <c r="I11" s="42" t="s">
        <v>81</v>
      </c>
      <c r="J11" s="59" t="str">
        <f>IF(G11="No Change","N/A",IF(G11="New Tag Required",Lookup!F:F,IF(G11="Remove Old Tag",Lookup!F:F,IF(G11="N/A","N/A",""))))</f>
        <v>N/A</v>
      </c>
      <c r="K11" s="60"/>
      <c r="L11" s="63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3</v>
      </c>
      <c r="H35" s="13">
        <f>COUNTIF(H6:H34,"New Sign Required")</f>
        <v>3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5" sqref="B15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0028</v>
      </c>
      <c r="C1" s="39"/>
      <c r="D1" s="17" t="s">
        <v>10</v>
      </c>
      <c r="E1" s="40">
        <f>'KD Changes'!G1</f>
        <v>42942</v>
      </c>
    </row>
    <row r="2" spans="1:10" ht="15" customHeight="1" x14ac:dyDescent="0.25">
      <c r="A2" s="43" t="s">
        <v>8</v>
      </c>
      <c r="B2" s="44" t="str">
        <f>VLOOKUP(B1,[1]BuildingList!A:B,2,FALSE)</f>
        <v>Barker Hall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0" t="s">
        <v>83</v>
      </c>
      <c r="B6" s="81" t="s">
        <v>84</v>
      </c>
      <c r="C6" s="41" t="s">
        <v>63</v>
      </c>
      <c r="G6" s="29"/>
      <c r="H6" s="29"/>
      <c r="I6" s="41"/>
      <c r="J6" s="41"/>
    </row>
    <row r="7" spans="1:10" x14ac:dyDescent="0.25">
      <c r="A7" s="80" t="s">
        <v>85</v>
      </c>
      <c r="B7" s="81" t="s">
        <v>86</v>
      </c>
      <c r="C7" s="41" t="s">
        <v>63</v>
      </c>
      <c r="G7" s="29"/>
      <c r="H7" s="29"/>
      <c r="I7" s="41"/>
      <c r="J7" s="41"/>
    </row>
    <row r="8" spans="1:10" ht="15" customHeight="1" x14ac:dyDescent="0.25">
      <c r="A8" s="80" t="s">
        <v>87</v>
      </c>
      <c r="B8" s="81" t="s">
        <v>88</v>
      </c>
      <c r="C8" s="41" t="s">
        <v>63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2017-08-25T19:12:18Z</dcterms:modified>
</cp:coreProperties>
</file>