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2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Changes'!$A$1:$I$42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31" i="1" l="1"/>
  <c r="M31" i="1"/>
  <c r="J32" i="1"/>
  <c r="M32" i="1"/>
  <c r="J33" i="1"/>
  <c r="M33" i="1"/>
  <c r="J34" i="1"/>
  <c r="M34" i="1"/>
  <c r="J35" i="1"/>
  <c r="M35" i="1"/>
  <c r="J36" i="1"/>
  <c r="M36" i="1"/>
  <c r="J37" i="1"/>
  <c r="M37" i="1"/>
  <c r="J38" i="1"/>
  <c r="M38" i="1"/>
  <c r="J39" i="1"/>
  <c r="M39" i="1"/>
  <c r="J40" i="1"/>
  <c r="M40" i="1"/>
  <c r="J41" i="1"/>
  <c r="M41" i="1"/>
  <c r="J42" i="1"/>
  <c r="M42" i="1"/>
  <c r="J43" i="1"/>
  <c r="M43" i="1"/>
  <c r="J44" i="1"/>
  <c r="M44" i="1"/>
  <c r="J45" i="1"/>
  <c r="M45" i="1"/>
  <c r="M30" i="1"/>
  <c r="J30" i="1"/>
  <c r="M29" i="1"/>
  <c r="J29" i="1"/>
  <c r="M28" i="1"/>
  <c r="J28" i="1"/>
  <c r="M27" i="1"/>
  <c r="J27" i="1"/>
  <c r="M26" i="1"/>
  <c r="J26" i="1"/>
  <c r="M25" i="1"/>
  <c r="J25" i="1"/>
  <c r="M24" i="1"/>
  <c r="J24" i="1"/>
  <c r="M23" i="1"/>
  <c r="J23" i="1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H49" i="1" l="1"/>
  <c r="G49" i="1"/>
  <c r="M49" i="1" l="1"/>
  <c r="K2" i="1" s="1"/>
  <c r="J4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<sst xmlns="http://schemas.openxmlformats.org/spreadsheetml/2006/main" count="330" uniqueCount="116">
  <si>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</si>
  <si>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</si>
  <si>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</si>
  <si>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</si>
  <si>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</si>
  <si>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</si>
  <si>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</si>
  <si>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</si>
  <si>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</si>
  <si>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</si>
  <si>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</si>
  <si>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</si>
  <si>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</si>
  <si>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</si>
  <si>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</si>
  <si>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</si>
  <si>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</si>
  <si>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</si>
  <si>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</si>
  <si>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</si>
  <si>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</si>
  <si>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</si>
  <si>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</si>
  <si>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</si>
  <si>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</si>
  <si>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</si>
  <si>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</si>
  <si>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</si>
  <si>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</si>
  <si>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</si>
  <si>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</si>
  <si>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</si>
  <si>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</si>
  <si>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</si>
  <si>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</si>
  <si>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</si>
  <si>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</si>
  <si>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</si>
  <si>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</si>
  <si>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</si>
  <si>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</si>
  <si>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</si>
  <si>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</si>
  <si>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</si>
  <si>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</si>
  <si>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</si>
  <si>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</si>
  <si>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</si>
  <si>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</si>
  <si>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</si>
  <si>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</si>
  <si>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</si>
  <si>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</si>
  <si>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</si>
  <si>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</si>
  <si>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</si>
  <si>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</si>
  <si>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</si>
  <si>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</si>
  <si>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</si>
  <si>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</si>
  <si>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</si>
  <si>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</si>
  <si>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</si>
  <si>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</si>
  <si>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</si>
  <si>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</si>
  <si>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</si>
  <si>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</si>
  <si>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</si>
  <si>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</si>
  <si>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</si>
  <si>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</si>
  <si>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0027</t>
  </si>
  <si>
    <t>no construction changes Revised Elevator Labelling</t>
  </si>
  <si>
    <t>EL0001A</t>
  </si>
  <si>
    <t>EL0001C</t>
  </si>
  <si>
    <t>EL1M00A</t>
  </si>
  <si>
    <t>1M</t>
  </si>
  <si>
    <t>EL1M00C</t>
  </si>
  <si>
    <t>EL0100A</t>
  </si>
  <si>
    <t>EL0100C</t>
  </si>
  <si>
    <t>EL0200A</t>
  </si>
  <si>
    <t>EL0200C</t>
  </si>
  <si>
    <t>EL0300A</t>
  </si>
  <si>
    <t>EL0300C</t>
  </si>
  <si>
    <t>EL0400A</t>
  </si>
  <si>
    <t>EL0400C</t>
  </si>
  <si>
    <t>EL0500A</t>
  </si>
  <si>
    <t>EL0500C</t>
  </si>
  <si>
    <t>EL0600A</t>
  </si>
  <si>
    <t>EL0600C</t>
  </si>
  <si>
    <t>EL0700A</t>
  </si>
  <si>
    <t>EL0700C</t>
  </si>
  <si>
    <t>EL0800A</t>
  </si>
  <si>
    <t>EL0800C</t>
  </si>
  <si>
    <t>EL0900A</t>
  </si>
  <si>
    <t>EL0900C</t>
  </si>
  <si>
    <t>EL1000A</t>
  </si>
  <si>
    <t>EL1000C</t>
  </si>
  <si>
    <t>EL1100A</t>
  </si>
  <si>
    <t>EL1100C</t>
  </si>
  <si>
    <t>EL1200A</t>
  </si>
  <si>
    <t>EL1200C</t>
  </si>
  <si>
    <t>EL1300A</t>
  </si>
  <si>
    <t>EL1300C</t>
  </si>
  <si>
    <t>EL1400A</t>
  </si>
  <si>
    <t>EL1400C</t>
  </si>
  <si>
    <t>EL1500A</t>
  </si>
  <si>
    <t>EL1500C</t>
  </si>
  <si>
    <t>EL1600A</t>
  </si>
  <si>
    <t>EL1600C</t>
  </si>
  <si>
    <t>EL1700A</t>
  </si>
  <si>
    <t>EL1700C</t>
  </si>
  <si>
    <t>EL1800A</t>
  </si>
  <si>
    <t>EL1800C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</si>
</sst>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6" fillId="37" borderId="16" xfId="0" applyFont="1" applyFill="1" applyBorder="1" applyAlignment="1" applyProtection="1">
      <alignment wrapText="1"/>
    </xf>
    <xf numFmtId="0" fontId="0" fillId="0" borderId="0" xfId="0" applyFont="1" applyBorder="1" applyAlignment="1" applyProtection="1">
      <protection locked="0"/>
    </xf>
    <xf numFmtId="49" fontId="18" fillId="0" borderId="0" xfId="43" applyNumberFormat="1" applyFont="1" applyBorder="1" applyAlignment="1" applyProtection="1">
      <alignment horizontal="left"/>
      <protection locked="0"/>
    </xf>
    <xf numFmtId="0" fontId="18" fillId="0" borderId="0" xfId="42" applyFont="1" applyBorder="1" applyAlignment="1" applyProtection="1">
      <alignment horizontal="left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4" borderId="10" xfId="0" applyFont="1" applyFill="1" applyBorder="1" applyAlignment="1" applyProtection="1">
      <alignment horizontal="center" wrapText="1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8" fillId="0" borderId="0" xfId="43" applyFont="1" applyBorder="1" applyAlignment="1" applyProtection="1">
      <alignment horizontal="left"/>
      <protection locked="0"/>
    </xf>
    <xf numFmtId="0" fontId="0" fillId="34" borderId="10" xfId="0" applyFont="1" applyFill="1" applyBorder="1" applyAlignment="1" applyProtection="1"/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0" fontId="16" fillId="0" borderId="10" xfId="0" applyFont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protection locked="0"/>
    </xf>
    <xf numFmtId="0" fontId="18" fillId="0" borderId="0" xfId="0" applyFont="1" applyFill="1" applyBorder="1" applyAlignment="1" applyProtection="1">
      <alignment horizontal="right" wrapText="1"/>
      <protection locked="0"/>
    </xf>
    <xf numFmtId="49" fontId="0" fillId="0" borderId="0" xfId="0" applyNumberFormat="1" applyFont="1" applyBorder="1" applyAlignment="1" applyProtection="1">
      <protection locked="0"/>
    </xf>
    <xf numFmtId="14" fontId="0" fillId="0" borderId="0" xfId="0" applyNumberFormat="1" applyFont="1" applyBorder="1" applyAlignment="1" applyProtection="1">
      <protection locked="0"/>
    </xf>
    <xf numFmtId="14" fontId="0" fillId="0" borderId="0" xfId="0" applyNumberFormat="1" applyFont="1" applyAlignment="1" applyProtection="1">
      <protection locked="0"/>
    </xf>
    <xf numFmtId="0" fontId="0" fillId="0" borderId="15" xfId="0" applyFont="1" applyBorder="1" applyAlignment="1" applyProtection="1"/>
    <xf numFmtId="0" fontId="0" fillId="0" borderId="19" xfId="0" applyFont="1" applyBorder="1" applyAlignment="1" applyProtection="1"/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Border="1" applyAlignment="1" applyProtection="1">
      <alignment horizontal="center"/>
      <protection locked="0"/>
    </xf>
    <xf numFmtId="0" fontId="18" fillId="0" borderId="0" xfId="43" applyFont="1" applyAlignment="1" applyProtection="1">
      <alignment horizontal="left" wrapText="1"/>
      <protection locked="0"/>
    </xf>
    <xf numFmtId="49" fontId="0" fillId="0" borderId="0" xfId="0" applyNumberFormat="1" applyFont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16" fillId="33" borderId="20" xfId="0" applyNumberFormat="1" applyFont="1" applyFill="1" applyBorder="1" applyAlignment="1" applyProtection="1">
      <alignment horizontal="center" vertical="center" wrapText="1"/>
    </xf>
    <xf numFmtId="49" fontId="16" fillId="33" borderId="21" xfId="0" applyNumberFormat="1" applyFont="1" applyFill="1" applyBorder="1" applyAlignment="1" applyProtection="1">
      <alignment horizontal="center" vertical="center" wrapText="1"/>
    </xf>
    <xf numFmtId="0" fontId="16" fillId="33" borderId="21" xfId="0" applyFont="1" applyFill="1" applyBorder="1" applyAlignment="1" applyProtection="1">
      <alignment horizontal="center" vertical="center" wrapText="1"/>
    </xf>
    <xf numFmtId="0" fontId="16" fillId="33" borderId="22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vertical="center"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0690</v>
          </cell>
          <cell r="B354">
            <v>690</v>
          </cell>
          <cell r="C354" t="str">
            <v>441 Rose Ln</v>
          </cell>
          <cell r="D354" t="str">
            <v>441 Rose Ln</v>
          </cell>
        </row>
        <row r="355">
          <cell r="A355" t="str">
            <v>0694</v>
          </cell>
          <cell r="B355">
            <v>694</v>
          </cell>
          <cell r="C355" t="str">
            <v>112 Conn Terrace</v>
          </cell>
          <cell r="D355" t="str">
            <v>112 Conn Terrace</v>
          </cell>
        </row>
        <row r="356">
          <cell r="A356" t="str">
            <v>0695</v>
          </cell>
          <cell r="B356">
            <v>695</v>
          </cell>
          <cell r="C356" t="str">
            <v>Blue Lot Bus Shelter</v>
          </cell>
          <cell r="D356" t="str">
            <v>Blue Lot Bus Shelter</v>
          </cell>
        </row>
        <row r="357">
          <cell r="A357" t="str">
            <v>0698</v>
          </cell>
          <cell r="B357">
            <v>698</v>
          </cell>
          <cell r="C357" t="str">
            <v>University Inn #1</v>
          </cell>
          <cell r="D357" t="str">
            <v>University Inn #1</v>
          </cell>
        </row>
        <row r="358">
          <cell r="A358" t="str">
            <v>0699</v>
          </cell>
          <cell r="B358">
            <v>699</v>
          </cell>
          <cell r="C358" t="str">
            <v>University Inn #2</v>
          </cell>
          <cell r="D358" t="str">
            <v>University Inn #2</v>
          </cell>
        </row>
        <row r="359">
          <cell r="A359" t="str">
            <v>0702</v>
          </cell>
          <cell r="B359">
            <v>702</v>
          </cell>
          <cell r="C359" t="str">
            <v>Soccer Support Building</v>
          </cell>
          <cell r="D359" t="str">
            <v>Soccer Support Building</v>
          </cell>
        </row>
        <row r="360">
          <cell r="A360" t="str">
            <v>0703</v>
          </cell>
          <cell r="B360">
            <v>703</v>
          </cell>
          <cell r="C360" t="str">
            <v>Senior Center</v>
          </cell>
          <cell r="D360" t="str">
            <v>Senior Center</v>
          </cell>
        </row>
        <row r="361">
          <cell r="A361" t="str">
            <v>0705</v>
          </cell>
          <cell r="B361">
            <v>705</v>
          </cell>
          <cell r="C361" t="str">
            <v>131 Virginia Ave</v>
          </cell>
          <cell r="D361" t="str">
            <v>131 Virginia Ave</v>
          </cell>
        </row>
        <row r="362">
          <cell r="A362" t="str">
            <v>0706</v>
          </cell>
          <cell r="B362">
            <v>706</v>
          </cell>
          <cell r="C362" t="str">
            <v>662 Maxwelton Ct</v>
          </cell>
          <cell r="D362" t="str">
            <v>662 Maxwelton Ct</v>
          </cell>
        </row>
        <row r="363">
          <cell r="A363" t="str">
            <v>0708</v>
          </cell>
          <cell r="B363">
            <v>708</v>
          </cell>
          <cell r="C363" t="str">
            <v>Kiln Enclosure Building</v>
          </cell>
          <cell r="D363" t="str">
            <v>Kiln Enclosure Building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9875</v>
          </cell>
          <cell r="B375" t="str">
            <v>9875</v>
          </cell>
          <cell r="C375" t="str">
            <v>Vaughan Warehouse and Office</v>
          </cell>
          <cell r="D375" t="str">
            <v>Vaughan Warehouse and Office</v>
          </cell>
        </row>
        <row r="376">
          <cell r="A376" t="str">
            <v>9876</v>
          </cell>
          <cell r="B376" t="str">
            <v>9876</v>
          </cell>
          <cell r="C376" t="str">
            <v>Vaughan Warehouse #1</v>
          </cell>
          <cell r="D376" t="str">
            <v>Vaughan Warehouse #1</v>
          </cell>
        </row>
        <row r="377">
          <cell r="A377" t="str">
            <v>9877</v>
          </cell>
        </row>
        <row r="378">
          <cell r="A378" t="str">
            <v>9878</v>
          </cell>
        </row>
        <row r="379">
          <cell r="A379" t="str">
            <v>9879</v>
          </cell>
        </row>
        <row r="380">
          <cell r="A380" t="str">
            <v>9881</v>
          </cell>
        </row>
        <row r="381">
          <cell r="A381" t="str">
            <v>9882</v>
          </cell>
        </row>
        <row r="382">
          <cell r="A382" t="str">
            <v>9925</v>
          </cell>
        </row>
        <row r="383">
          <cell r="A383" t="str">
            <v>9983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5"/>
  <sheetViews>
    <sheetView tabSelected="1" zoomScale="90" zoomScaleNormal="90" workbookViewId="0">
      <selection activeCell="R11" sqref="R11"/>
    </sheetView>
  </sheetViews>
  <sheetFormatPr defaultColWidth="9.140625" defaultRowHeight="15" x14ac:dyDescent="0.25"/>
  <cols>
    <col min="1" max="1" width="12.5703125" style="57" bestFit="1" customWidth="1"/>
    <col min="2" max="2" width="7.42578125" style="64" bestFit="1" customWidth="1"/>
    <col min="3" max="3" width="24" style="29" customWidth="1"/>
    <col min="4" max="4" width="14.28515625" style="29" bestFit="1" customWidth="1"/>
    <col min="5" max="6" width="8.7109375" style="29" customWidth="1"/>
    <col min="7" max="7" width="20.140625" style="29" customWidth="1"/>
    <col min="8" max="8" width="10.7109375" style="29" customWidth="1"/>
    <col min="9" max="9" width="26.85546875" style="21" customWidth="1"/>
    <col min="10" max="14" width="9.140625" style="29"/>
    <col min="15" max="15" width="11.5703125" style="29" customWidth="1"/>
    <col min="16" max="16384" width="9.140625" style="29"/>
  </cols>
  <sheetData>
    <row r="1" spans="1:16" ht="90" x14ac:dyDescent="0.25">
      <c r="A1" s="47" t="s">
        <v>7</v>
      </c>
      <c r="B1" s="48" t="s">
        <v>73</v>
      </c>
      <c r="C1" s="48"/>
      <c r="F1" s="50" t="s">
        <v>10</v>
      </c>
      <c r="G1" s="19">
        <v>43103</v>
      </c>
      <c r="J1" s="41" t="s">
        <v>33</v>
      </c>
      <c r="K1" s="41" t="s">
        <v>34</v>
      </c>
      <c r="L1" s="42"/>
      <c r="M1" s="42"/>
      <c r="N1" s="42"/>
      <c r="O1" s="51" t="s">
        <v>35</v>
      </c>
      <c r="P1" s="52" t="s">
        <v>47</v>
      </c>
    </row>
    <row r="2" spans="1:16" ht="15.75" thickBot="1" x14ac:dyDescent="0.3">
      <c r="A2" s="47" t="s">
        <v>8</v>
      </c>
      <c r="B2" s="53" t="str">
        <f>VLOOKUP(B1,BuildingList!A:B,2,FALSE)</f>
        <v>Patterson Office Tower</v>
      </c>
      <c r="C2" s="53"/>
      <c r="F2" s="43" t="s">
        <v>12</v>
      </c>
      <c r="G2" s="54" t="s">
        <v>58</v>
      </c>
      <c r="J2" s="44">
        <f>G49-J49</f>
        <v>0</v>
      </c>
      <c r="K2" s="44">
        <f>H49-M49</f>
        <v>0</v>
      </c>
      <c r="L2" s="45"/>
      <c r="M2" s="45"/>
      <c r="N2" s="45"/>
      <c r="O2" s="55"/>
      <c r="P2" s="56"/>
    </row>
    <row r="3" spans="1:16" x14ac:dyDescent="0.25">
      <c r="J3" s="21"/>
      <c r="K3" s="21"/>
      <c r="L3" s="21"/>
      <c r="M3" s="21"/>
      <c r="N3" s="21"/>
      <c r="O3" s="21"/>
    </row>
    <row r="4" spans="1:16" ht="15.75" thickBot="1" x14ac:dyDescent="0.3">
      <c r="J4" s="21"/>
      <c r="K4" s="21"/>
      <c r="L4" s="21"/>
      <c r="M4" s="21"/>
      <c r="N4" s="21"/>
      <c r="O4" s="21"/>
    </row>
    <row r="5" spans="1:16" s="75" customFormat="1" ht="45" customHeight="1" thickBot="1" x14ac:dyDescent="0.3">
      <c r="A5" s="71" t="s">
        <v>19</v>
      </c>
      <c r="B5" s="72" t="s">
        <v>14</v>
      </c>
      <c r="C5" s="73" t="s">
        <v>9</v>
      </c>
      <c r="D5" s="73" t="s">
        <v>4</v>
      </c>
      <c r="E5" s="73" t="s">
        <v>1</v>
      </c>
      <c r="F5" s="73" t="s">
        <v>11</v>
      </c>
      <c r="G5" s="73" t="s">
        <v>15</v>
      </c>
      <c r="H5" s="73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4" t="s">
        <v>38</v>
      </c>
    </row>
    <row r="6" spans="1:16" s="38" customFormat="1" ht="30" x14ac:dyDescent="0.25">
      <c r="A6" s="58" t="s">
        <v>75</v>
      </c>
      <c r="B6" s="65">
        <v>0</v>
      </c>
      <c r="C6" s="35" t="s">
        <v>71</v>
      </c>
      <c r="D6" s="38" t="s">
        <v>5</v>
      </c>
      <c r="E6" s="58">
        <v>65</v>
      </c>
      <c r="F6" s="58">
        <v>69</v>
      </c>
      <c r="G6" s="38" t="s">
        <v>13</v>
      </c>
      <c r="H6" s="38" t="s">
        <v>13</v>
      </c>
      <c r="I6" s="35" t="s">
        <v>74</v>
      </c>
      <c r="J6" s="35" t="str">
        <f>IF(G6="No Change","N/A",IF(G6="New Tag Required",Lookup!F:F,IF(G6="Remove Old Tag",Lookup!F:F,IF(G6="N/A","N/A",""))))</f>
        <v>N/A</v>
      </c>
      <c r="K6" s="36"/>
      <c r="L6" s="59"/>
      <c r="M6" s="35" t="str">
        <f>IF(H6="No Change","N/A",IF(H6="New Tag Required",Lookup!F:F,IF(H6="Remove Old Sign",Lookup!F:F,IF(H6="N/A","N/A",""))))</f>
        <v>N/A</v>
      </c>
      <c r="N6" s="36"/>
      <c r="O6" s="35"/>
    </row>
    <row r="7" spans="1:16" s="38" customFormat="1" ht="30" x14ac:dyDescent="0.25">
      <c r="A7" s="58" t="s">
        <v>76</v>
      </c>
      <c r="B7" s="65">
        <v>0</v>
      </c>
      <c r="C7" s="35" t="s">
        <v>71</v>
      </c>
      <c r="D7" s="38" t="s">
        <v>5</v>
      </c>
      <c r="E7" s="58">
        <v>69</v>
      </c>
      <c r="F7" s="58">
        <v>65</v>
      </c>
      <c r="G7" s="38" t="s">
        <v>13</v>
      </c>
      <c r="H7" s="38" t="s">
        <v>13</v>
      </c>
      <c r="I7" s="35" t="s">
        <v>74</v>
      </c>
      <c r="J7" s="35" t="str">
        <f>IF(G7="No Change","N/A",IF(G7="New Tag Required",Lookup!F:F,IF(G7="Remove Old Tag",Lookup!F:F,IF(G7="N/A","N/A",""))))</f>
        <v>N/A</v>
      </c>
      <c r="K7" s="36"/>
      <c r="L7" s="59"/>
      <c r="M7" s="35" t="str">
        <f>IF(H7="No Change","N/A",IF(H7="New Tag Required",Lookup!F:F,IF(H7="Remove Old Sign",Lookup!F:F,IF(H7="N/A","N/A",""))))</f>
        <v>N/A</v>
      </c>
      <c r="N7" s="36"/>
      <c r="O7" s="35"/>
    </row>
    <row r="8" spans="1:16" s="38" customFormat="1" ht="29.25" customHeight="1" x14ac:dyDescent="0.25">
      <c r="A8" s="58" t="s">
        <v>77</v>
      </c>
      <c r="B8" s="65" t="s">
        <v>78</v>
      </c>
      <c r="C8" s="35" t="s">
        <v>71</v>
      </c>
      <c r="D8" s="38" t="s">
        <v>5</v>
      </c>
      <c r="E8" s="58">
        <v>65</v>
      </c>
      <c r="F8" s="58">
        <v>69</v>
      </c>
      <c r="G8" s="38" t="s">
        <v>13</v>
      </c>
      <c r="H8" s="38" t="s">
        <v>13</v>
      </c>
      <c r="I8" s="35" t="s">
        <v>74</v>
      </c>
      <c r="J8" s="35" t="str">
        <f>IF(G8="No Change","N/A",IF(G8="New Tag Required",Lookup!F:F,IF(G8="Remove Old Tag",Lookup!F:F,IF(G8="N/A","N/A",""))))</f>
        <v>N/A</v>
      </c>
      <c r="K8" s="36"/>
      <c r="L8" s="59"/>
      <c r="M8" s="35" t="str">
        <f>IF(H8="No Change","N/A",IF(H8="New Tag Required",Lookup!F:F,IF(H8="Remove Old Sign",Lookup!F:F,IF(H8="N/A","N/A",""))))</f>
        <v>N/A</v>
      </c>
      <c r="N8" s="36"/>
      <c r="O8" s="35"/>
    </row>
    <row r="9" spans="1:16" s="38" customFormat="1" ht="30" x14ac:dyDescent="0.25">
      <c r="A9" s="58" t="s">
        <v>79</v>
      </c>
      <c r="B9" s="65" t="s">
        <v>78</v>
      </c>
      <c r="C9" s="35" t="s">
        <v>71</v>
      </c>
      <c r="D9" s="38" t="s">
        <v>5</v>
      </c>
      <c r="E9" s="58">
        <v>69</v>
      </c>
      <c r="F9" s="58">
        <v>65</v>
      </c>
      <c r="G9" s="38" t="s">
        <v>13</v>
      </c>
      <c r="H9" s="38" t="s">
        <v>13</v>
      </c>
      <c r="I9" s="35" t="s">
        <v>74</v>
      </c>
      <c r="J9" s="35" t="str">
        <f>IF(G9="No Change","N/A",IF(G9="New Tag Required",Lookup!F:F,IF(G9="Remove Old Tag",Lookup!F:F,IF(G9="N/A","N/A",""))))</f>
        <v>N/A</v>
      </c>
      <c r="K9" s="36"/>
      <c r="L9" s="39"/>
      <c r="M9" s="35" t="str">
        <f>IF(H9="No Change","N/A",IF(H9="New Tag Required",Lookup!F:F,IF(H9="Remove Old Sign",Lookup!F:F,IF(H9="N/A","N/A",""))))</f>
        <v>N/A</v>
      </c>
      <c r="N9" s="36"/>
      <c r="O9" s="35"/>
    </row>
    <row r="10" spans="1:16" s="38" customFormat="1" ht="30" x14ac:dyDescent="0.25">
      <c r="A10" s="58" t="s">
        <v>80</v>
      </c>
      <c r="B10" s="65">
        <v>1</v>
      </c>
      <c r="C10" s="35" t="s">
        <v>71</v>
      </c>
      <c r="D10" s="38" t="s">
        <v>5</v>
      </c>
      <c r="E10" s="58">
        <v>65</v>
      </c>
      <c r="F10" s="58">
        <v>69</v>
      </c>
      <c r="G10" s="38" t="s">
        <v>13</v>
      </c>
      <c r="H10" s="38" t="s">
        <v>13</v>
      </c>
      <c r="I10" s="35" t="s">
        <v>74</v>
      </c>
      <c r="J10" s="35" t="str">
        <f>IF(G10="No Change","N/A",IF(G10="New Tag Required",Lookup!F:F,IF(G10="Remove Old Tag",Lookup!F:F,IF(G10="N/A","N/A",""))))</f>
        <v>N/A</v>
      </c>
      <c r="K10" s="36"/>
      <c r="L10" s="39"/>
      <c r="M10" s="35" t="str">
        <f>IF(H10="No Change","N/A",IF(H10="New Tag Required",Lookup!F:F,IF(H10="Remove Old Sign",Lookup!F:F,IF(H10="N/A","N/A",""))))</f>
        <v>N/A</v>
      </c>
      <c r="N10" s="36"/>
      <c r="O10" s="35"/>
    </row>
    <row r="11" spans="1:16" s="38" customFormat="1" ht="30" x14ac:dyDescent="0.25">
      <c r="A11" s="58" t="s">
        <v>81</v>
      </c>
      <c r="B11" s="65">
        <v>1</v>
      </c>
      <c r="C11" s="35" t="s">
        <v>71</v>
      </c>
      <c r="D11" s="38" t="s">
        <v>5</v>
      </c>
      <c r="E11" s="58">
        <v>69</v>
      </c>
      <c r="F11" s="58">
        <v>66</v>
      </c>
      <c r="G11" s="38" t="s">
        <v>13</v>
      </c>
      <c r="H11" s="38" t="s">
        <v>13</v>
      </c>
      <c r="I11" s="35" t="s">
        <v>74</v>
      </c>
      <c r="J11" s="35" t="str">
        <f>IF(G11="No Change","N/A",IF(G11="New Tag Required",Lookup!F:F,IF(G11="Remove Old Tag",Lookup!F:F,IF(G11="N/A","N/A",""))))</f>
        <v>N/A</v>
      </c>
      <c r="K11" s="36"/>
      <c r="L11" s="40"/>
      <c r="M11" s="35" t="str">
        <f>IF(H11="No Change","N/A",IF(H11="New Tag Required",Lookup!F:F,IF(H11="Remove Old Sign",Lookup!F:F,IF(H11="N/A","N/A",""))))</f>
        <v>N/A</v>
      </c>
      <c r="N11" s="36"/>
      <c r="O11" s="35"/>
    </row>
    <row r="12" spans="1:16" s="38" customFormat="1" ht="30" x14ac:dyDescent="0.25">
      <c r="A12" s="58" t="s">
        <v>82</v>
      </c>
      <c r="B12" s="65">
        <v>2</v>
      </c>
      <c r="C12" s="35" t="s">
        <v>71</v>
      </c>
      <c r="D12" s="38" t="s">
        <v>5</v>
      </c>
      <c r="E12" s="58">
        <v>66</v>
      </c>
      <c r="F12" s="58">
        <v>69</v>
      </c>
      <c r="G12" s="38" t="s">
        <v>13</v>
      </c>
      <c r="H12" s="38" t="s">
        <v>13</v>
      </c>
      <c r="I12" s="35" t="s">
        <v>74</v>
      </c>
      <c r="J12" s="35" t="str">
        <f>IF(G12="No Change","N/A",IF(G12="New Tag Required",Lookup!F:F,IF(G12="Remove Old Tag",Lookup!F:F,IF(G12="N/A","N/A",""))))</f>
        <v>N/A</v>
      </c>
      <c r="K12" s="36"/>
      <c r="L12" s="40"/>
      <c r="M12" s="35" t="str">
        <f>IF(H12="No Change","N/A",IF(H12="New Tag Required",Lookup!F:F,IF(H12="Remove Old Sign",Lookup!F:F,IF(H12="N/A","N/A",""))))</f>
        <v>N/A</v>
      </c>
      <c r="N12" s="36"/>
      <c r="O12" s="35"/>
    </row>
    <row r="13" spans="1:16" s="38" customFormat="1" ht="30" x14ac:dyDescent="0.25">
      <c r="A13" s="58" t="s">
        <v>83</v>
      </c>
      <c r="B13" s="65">
        <v>2</v>
      </c>
      <c r="C13" s="35" t="s">
        <v>71</v>
      </c>
      <c r="D13" s="38" t="s">
        <v>5</v>
      </c>
      <c r="E13" s="58">
        <v>69</v>
      </c>
      <c r="F13" s="58">
        <v>65</v>
      </c>
      <c r="G13" s="38" t="s">
        <v>13</v>
      </c>
      <c r="H13" s="38" t="s">
        <v>13</v>
      </c>
      <c r="I13" s="35" t="s">
        <v>74</v>
      </c>
      <c r="J13" s="35" t="str">
        <f>IF(G13="No Change","N/A",IF(G13="New Tag Required",Lookup!F:F,IF(G13="Remove Old Tag",Lookup!F:F,IF(G13="N/A","N/A",""))))</f>
        <v>N/A</v>
      </c>
      <c r="K13" s="36"/>
      <c r="L13" s="40"/>
      <c r="M13" s="35" t="str">
        <f>IF(H13="No Change","N/A",IF(H13="New Tag Required",Lookup!F:F,IF(H13="Remove Old Sign",Lookup!F:F,IF(H13="N/A","N/A",""))))</f>
        <v>N/A</v>
      </c>
      <c r="N13" s="36"/>
      <c r="O13" s="35"/>
    </row>
    <row r="14" spans="1:16" s="38" customFormat="1" ht="30" x14ac:dyDescent="0.25">
      <c r="A14" s="58" t="s">
        <v>84</v>
      </c>
      <c r="B14" s="65">
        <v>3</v>
      </c>
      <c r="C14" s="35" t="s">
        <v>71</v>
      </c>
      <c r="D14" s="38" t="s">
        <v>5</v>
      </c>
      <c r="E14" s="58">
        <v>65</v>
      </c>
      <c r="F14" s="58">
        <v>69</v>
      </c>
      <c r="G14" s="38" t="s">
        <v>13</v>
      </c>
      <c r="H14" s="38" t="s">
        <v>13</v>
      </c>
      <c r="I14" s="35" t="s">
        <v>74</v>
      </c>
      <c r="J14" s="35" t="str">
        <f>IF(G14="No Change","N/A",IF(G14="New Tag Required",Lookup!F:F,IF(G14="Remove Old Tag",Lookup!F:F,IF(G14="N/A","N/A",""))))</f>
        <v>N/A</v>
      </c>
      <c r="K14" s="36"/>
      <c r="L14" s="40"/>
      <c r="M14" s="35" t="str">
        <f>IF(H14="No Change","N/A",IF(H14="New Tag Required",Lookup!F:F,IF(H14="Remove Old Sign",Lookup!F:F,IF(H14="N/A","N/A",""))))</f>
        <v>N/A</v>
      </c>
      <c r="N14" s="36"/>
      <c r="O14" s="35"/>
    </row>
    <row r="15" spans="1:16" s="38" customFormat="1" ht="30" x14ac:dyDescent="0.25">
      <c r="A15" s="58" t="s">
        <v>85</v>
      </c>
      <c r="B15" s="65">
        <v>3</v>
      </c>
      <c r="C15" s="35" t="s">
        <v>71</v>
      </c>
      <c r="D15" s="38" t="s">
        <v>5</v>
      </c>
      <c r="E15" s="58">
        <v>69</v>
      </c>
      <c r="F15" s="58">
        <v>65</v>
      </c>
      <c r="G15" s="38" t="s">
        <v>13</v>
      </c>
      <c r="H15" s="38" t="s">
        <v>13</v>
      </c>
      <c r="I15" s="35" t="s">
        <v>74</v>
      </c>
      <c r="J15" s="35" t="str">
        <f>IF(G15="No Change","N/A",IF(G15="New Tag Required",Lookup!F:F,IF(G15="Remove Old Tag",Lookup!F:F,IF(G15="N/A","N/A",""))))</f>
        <v>N/A</v>
      </c>
      <c r="K15" s="36"/>
      <c r="L15" s="35"/>
      <c r="M15" s="35" t="str">
        <f>IF(H15="No Change","N/A",IF(H15="New Tag Required",Lookup!F:F,IF(H15="Remove Old Sign",Lookup!F:F,IF(H15="N/A","N/A",""))))</f>
        <v>N/A</v>
      </c>
      <c r="N15" s="36"/>
      <c r="O15" s="35"/>
    </row>
    <row r="16" spans="1:16" s="38" customFormat="1" ht="30" x14ac:dyDescent="0.25">
      <c r="A16" s="58" t="s">
        <v>86</v>
      </c>
      <c r="B16" s="65">
        <v>4</v>
      </c>
      <c r="C16" s="35" t="s">
        <v>71</v>
      </c>
      <c r="D16" s="38" t="s">
        <v>5</v>
      </c>
      <c r="E16" s="58">
        <v>65</v>
      </c>
      <c r="F16" s="58">
        <v>69</v>
      </c>
      <c r="G16" s="38" t="s">
        <v>13</v>
      </c>
      <c r="H16" s="38" t="s">
        <v>13</v>
      </c>
      <c r="I16" s="35" t="s">
        <v>74</v>
      </c>
      <c r="J16" s="35" t="str">
        <f>IF(G16="No Change","N/A",IF(G16="New Tag Required",Lookup!F:F,IF(G16="Remove Old Tag",Lookup!F:F,IF(G16="N/A","N/A",""))))</f>
        <v>N/A</v>
      </c>
      <c r="K16" s="36"/>
      <c r="L16" s="35"/>
      <c r="M16" s="35" t="str">
        <f>IF(H16="No Change","N/A",IF(H16="New Tag Required",Lookup!F:F,IF(H16="Remove Old Sign",Lookup!F:F,IF(H16="N/A","N/A",""))))</f>
        <v>N/A</v>
      </c>
      <c r="N16" s="36"/>
      <c r="O16" s="35"/>
    </row>
    <row r="17" spans="1:15" s="38" customFormat="1" ht="30" x14ac:dyDescent="0.25">
      <c r="A17" s="58" t="s">
        <v>87</v>
      </c>
      <c r="B17" s="65">
        <v>4</v>
      </c>
      <c r="C17" s="35" t="s">
        <v>71</v>
      </c>
      <c r="D17" s="38" t="s">
        <v>5</v>
      </c>
      <c r="E17" s="58">
        <v>69</v>
      </c>
      <c r="F17" s="58">
        <v>65</v>
      </c>
      <c r="G17" s="38" t="s">
        <v>13</v>
      </c>
      <c r="H17" s="38" t="s">
        <v>13</v>
      </c>
      <c r="I17" s="35" t="s">
        <v>74</v>
      </c>
      <c r="J17" s="35" t="str">
        <f>IF(G17="No Change","N/A",IF(G17="New Tag Required",Lookup!F:F,IF(G17="Remove Old Tag",Lookup!F:F,IF(G17="N/A","N/A",""))))</f>
        <v>N/A</v>
      </c>
      <c r="K17" s="36"/>
      <c r="L17" s="35"/>
      <c r="M17" s="35" t="str">
        <f>IF(H17="No Change","N/A",IF(H17="New Tag Required",Lookup!F:F,IF(H17="Remove Old Sign",Lookup!F:F,IF(H17="N/A","N/A",""))))</f>
        <v>N/A</v>
      </c>
      <c r="N17" s="36"/>
      <c r="O17" s="35"/>
    </row>
    <row r="18" spans="1:15" s="38" customFormat="1" ht="30" x14ac:dyDescent="0.25">
      <c r="A18" s="58" t="s">
        <v>88</v>
      </c>
      <c r="B18" s="65">
        <v>5</v>
      </c>
      <c r="C18" s="35" t="s">
        <v>71</v>
      </c>
      <c r="D18" s="38" t="s">
        <v>5</v>
      </c>
      <c r="E18" s="58">
        <v>65</v>
      </c>
      <c r="F18" s="58">
        <v>69</v>
      </c>
      <c r="G18" s="38" t="s">
        <v>13</v>
      </c>
      <c r="H18" s="38" t="s">
        <v>13</v>
      </c>
      <c r="I18" s="35" t="s">
        <v>74</v>
      </c>
      <c r="J18" s="35" t="str">
        <f>IF(G18="No Change","N/A",IF(G18="New Tag Required",Lookup!F:F,IF(G18="Remove Old Tag",Lookup!F:F,IF(G18="N/A","N/A",""))))</f>
        <v>N/A</v>
      </c>
      <c r="K18" s="36"/>
      <c r="L18" s="35"/>
      <c r="M18" s="35" t="str">
        <f>IF(H18="No Change","N/A",IF(H18="New Tag Required",Lookup!F:F,IF(H18="Remove Old Sign",Lookup!F:F,IF(H18="N/A","N/A",""))))</f>
        <v>N/A</v>
      </c>
      <c r="N18" s="36"/>
      <c r="O18" s="35"/>
    </row>
    <row r="19" spans="1:15" s="38" customFormat="1" ht="30" x14ac:dyDescent="0.25">
      <c r="A19" s="58" t="s">
        <v>89</v>
      </c>
      <c r="B19" s="65">
        <v>5</v>
      </c>
      <c r="C19" s="35" t="s">
        <v>71</v>
      </c>
      <c r="D19" s="38" t="s">
        <v>5</v>
      </c>
      <c r="E19" s="58">
        <v>69</v>
      </c>
      <c r="F19" s="58">
        <v>65</v>
      </c>
      <c r="G19" s="38" t="s">
        <v>13</v>
      </c>
      <c r="H19" s="38" t="s">
        <v>13</v>
      </c>
      <c r="I19" s="35" t="s">
        <v>74</v>
      </c>
      <c r="J19" s="35" t="str">
        <f>IF(G19="No Change","N/A",IF(G19="New Tag Required",Lookup!F:F,IF(G19="Remove Old Tag",Lookup!F:F,IF(G19="N/A","N/A",""))))</f>
        <v>N/A</v>
      </c>
      <c r="K19" s="36"/>
      <c r="L19" s="35"/>
      <c r="M19" s="35" t="str">
        <f>IF(H19="No Change","N/A",IF(H19="New Tag Required",Lookup!F:F,IF(H19="Remove Old Sign",Lookup!F:F,IF(H19="N/A","N/A",""))))</f>
        <v>N/A</v>
      </c>
      <c r="N19" s="36"/>
      <c r="O19" s="35"/>
    </row>
    <row r="20" spans="1:15" s="38" customFormat="1" ht="30" x14ac:dyDescent="0.25">
      <c r="A20" s="58" t="s">
        <v>90</v>
      </c>
      <c r="B20" s="65">
        <v>6</v>
      </c>
      <c r="C20" s="35" t="s">
        <v>71</v>
      </c>
      <c r="D20" s="38" t="s">
        <v>5</v>
      </c>
      <c r="E20" s="58">
        <v>65</v>
      </c>
      <c r="F20" s="58">
        <v>69</v>
      </c>
      <c r="G20" s="38" t="s">
        <v>13</v>
      </c>
      <c r="H20" s="38" t="s">
        <v>13</v>
      </c>
      <c r="I20" s="35" t="s">
        <v>74</v>
      </c>
      <c r="J20" s="35" t="str">
        <f>IF(G20="No Change","N/A",IF(G20="New Tag Required",Lookup!F:F,IF(G20="Remove Old Tag",Lookup!F:F,IF(G20="N/A","N/A",""))))</f>
        <v>N/A</v>
      </c>
      <c r="K20" s="36"/>
      <c r="L20" s="35"/>
      <c r="M20" s="35" t="str">
        <f>IF(H20="No Change","N/A",IF(H20="New Tag Required",Lookup!F:F,IF(H20="Remove Old Sign",Lookup!F:F,IF(H20="N/A","N/A",""))))</f>
        <v>N/A</v>
      </c>
      <c r="N20" s="36"/>
      <c r="O20" s="35"/>
    </row>
    <row r="21" spans="1:15" s="38" customFormat="1" ht="30" x14ac:dyDescent="0.25">
      <c r="A21" s="58" t="s">
        <v>91</v>
      </c>
      <c r="B21" s="65">
        <v>6</v>
      </c>
      <c r="C21" s="35" t="s">
        <v>71</v>
      </c>
      <c r="D21" s="38" t="s">
        <v>5</v>
      </c>
      <c r="E21" s="58">
        <v>69</v>
      </c>
      <c r="F21" s="58">
        <v>65</v>
      </c>
      <c r="G21" s="38" t="s">
        <v>13</v>
      </c>
      <c r="H21" s="38" t="s">
        <v>13</v>
      </c>
      <c r="I21" s="35" t="s">
        <v>74</v>
      </c>
      <c r="J21" s="35" t="str">
        <f>IF(G21="No Change","N/A",IF(G21="New Tag Required",Lookup!F:F,IF(G21="Remove Old Tag",Lookup!F:F,IF(G21="N/A","N/A",""))))</f>
        <v>N/A</v>
      </c>
      <c r="K21" s="36"/>
      <c r="L21" s="35"/>
      <c r="M21" s="35" t="str">
        <f>IF(H21="No Change","N/A",IF(H21="New Tag Required",Lookup!F:F,IF(H21="Remove Old Sign",Lookup!F:F,IF(H21="N/A","N/A",""))))</f>
        <v>N/A</v>
      </c>
      <c r="N21" s="36"/>
      <c r="O21" s="35"/>
    </row>
    <row r="22" spans="1:15" s="38" customFormat="1" ht="30" x14ac:dyDescent="0.25">
      <c r="A22" s="58" t="s">
        <v>92</v>
      </c>
      <c r="B22" s="65">
        <v>7</v>
      </c>
      <c r="C22" s="35" t="s">
        <v>71</v>
      </c>
      <c r="D22" s="38" t="s">
        <v>5</v>
      </c>
      <c r="E22" s="58">
        <v>65</v>
      </c>
      <c r="F22" s="58">
        <v>69</v>
      </c>
      <c r="G22" s="38" t="s">
        <v>13</v>
      </c>
      <c r="H22" s="38" t="s">
        <v>13</v>
      </c>
      <c r="I22" s="35" t="s">
        <v>74</v>
      </c>
      <c r="J22" s="35" t="str">
        <f>IF(G22="No Change","N/A",IF(G22="New Tag Required",Lookup!F:F,IF(G22="Remove Old Tag",Lookup!F:F,IF(G22="N/A","N/A",""))))</f>
        <v>N/A</v>
      </c>
      <c r="K22" s="36"/>
      <c r="L22" s="35"/>
      <c r="M22" s="35" t="str">
        <f>IF(H22="No Change","N/A",IF(H22="New Tag Required",Lookup!F:F,IF(H22="Remove Old Sign",Lookup!F:F,IF(H22="N/A","N/A",""))))</f>
        <v>N/A</v>
      </c>
      <c r="N22" s="36"/>
      <c r="O22" s="35"/>
    </row>
    <row r="23" spans="1:15" s="38" customFormat="1" ht="30" x14ac:dyDescent="0.25">
      <c r="A23" s="58" t="s">
        <v>93</v>
      </c>
      <c r="B23" s="65">
        <v>7</v>
      </c>
      <c r="C23" s="35" t="s">
        <v>71</v>
      </c>
      <c r="D23" s="38" t="s">
        <v>5</v>
      </c>
      <c r="E23" s="58">
        <v>69</v>
      </c>
      <c r="F23" s="58">
        <v>65</v>
      </c>
      <c r="G23" s="38" t="s">
        <v>13</v>
      </c>
      <c r="H23" s="38" t="s">
        <v>13</v>
      </c>
      <c r="I23" s="35" t="s">
        <v>74</v>
      </c>
      <c r="J23" s="35" t="str">
        <f>IF(G23="No Change","N/A",IF(G23="New Tag Required",Lookup!F:F,IF(G23="Remove Old Tag",Lookup!F:F,IF(G23="N/A","N/A",""))))</f>
        <v>N/A</v>
      </c>
      <c r="K23" s="60"/>
      <c r="M23" s="35" t="str">
        <f>IF(H23="No Change","N/A",IF(H23="New Tag Required",Lookup!F:F,IF(H23="Remove Old Sign",Lookup!F:F,IF(H23="N/A","N/A",""))))</f>
        <v>N/A</v>
      </c>
      <c r="N23" s="36"/>
      <c r="O23" s="35"/>
    </row>
    <row r="24" spans="1:15" s="38" customFormat="1" ht="30" x14ac:dyDescent="0.25">
      <c r="A24" s="58" t="s">
        <v>94</v>
      </c>
      <c r="B24" s="65">
        <v>8</v>
      </c>
      <c r="C24" s="35" t="s">
        <v>71</v>
      </c>
      <c r="D24" s="38" t="s">
        <v>5</v>
      </c>
      <c r="E24" s="58">
        <v>65</v>
      </c>
      <c r="F24" s="58">
        <v>69</v>
      </c>
      <c r="G24" s="38" t="s">
        <v>13</v>
      </c>
      <c r="H24" s="38" t="s">
        <v>13</v>
      </c>
      <c r="I24" s="35" t="s">
        <v>74</v>
      </c>
      <c r="J24" s="35" t="str">
        <f>IF(G24="No Change","N/A",IF(G24="New Tag Required",Lookup!F:F,IF(G24="Remove Old Tag",Lookup!F:F,IF(G24="N/A","N/A",""))))</f>
        <v>N/A</v>
      </c>
      <c r="K24" s="60"/>
      <c r="M24" s="35" t="str">
        <f>IF(H24="No Change","N/A",IF(H24="New Tag Required",Lookup!F:F,IF(H24="Remove Old Sign",Lookup!F:F,IF(H24="N/A","N/A",""))))</f>
        <v>N/A</v>
      </c>
      <c r="N24" s="60"/>
    </row>
    <row r="25" spans="1:15" s="38" customFormat="1" ht="30" x14ac:dyDescent="0.25">
      <c r="A25" s="58" t="s">
        <v>95</v>
      </c>
      <c r="B25" s="65">
        <v>8</v>
      </c>
      <c r="C25" s="35" t="s">
        <v>71</v>
      </c>
      <c r="D25" s="38" t="s">
        <v>5</v>
      </c>
      <c r="E25" s="58">
        <v>69</v>
      </c>
      <c r="F25" s="58">
        <v>65</v>
      </c>
      <c r="G25" s="38" t="s">
        <v>13</v>
      </c>
      <c r="H25" s="38" t="s">
        <v>13</v>
      </c>
      <c r="I25" s="35" t="s">
        <v>74</v>
      </c>
      <c r="J25" s="35" t="str">
        <f>IF(G25="No Change","N/A",IF(G25="New Tag Required",Lookup!F:F,IF(G25="Remove Old Tag",Lookup!F:F,IF(G25="N/A","N/A",""))))</f>
        <v>N/A</v>
      </c>
      <c r="K25" s="60"/>
      <c r="M25" s="35" t="str">
        <f>IF(H25="No Change","N/A",IF(H25="New Tag Required",Lookup!F:F,IF(H25="Remove Old Sign",Lookup!F:F,IF(H25="N/A","N/A",""))))</f>
        <v>N/A</v>
      </c>
      <c r="N25" s="60"/>
    </row>
    <row r="26" spans="1:15" s="38" customFormat="1" ht="30" x14ac:dyDescent="0.25">
      <c r="A26" s="58" t="s">
        <v>96</v>
      </c>
      <c r="B26" s="65">
        <v>9</v>
      </c>
      <c r="C26" s="35" t="s">
        <v>71</v>
      </c>
      <c r="D26" s="38" t="s">
        <v>5</v>
      </c>
      <c r="E26" s="58">
        <v>65</v>
      </c>
      <c r="F26" s="58">
        <v>69</v>
      </c>
      <c r="G26" s="38" t="s">
        <v>13</v>
      </c>
      <c r="H26" s="38" t="s">
        <v>13</v>
      </c>
      <c r="I26" s="35" t="s">
        <v>74</v>
      </c>
      <c r="J26" s="35" t="str">
        <f>IF(G26="No Change","N/A",IF(G26="New Tag Required",Lookup!F:F,IF(G26="Remove Old Tag",Lookup!F:F,IF(G26="N/A","N/A",""))))</f>
        <v>N/A</v>
      </c>
      <c r="K26" s="60"/>
      <c r="M26" s="35" t="str">
        <f>IF(H26="No Change","N/A",IF(H26="New Tag Required",Lookup!F:F,IF(H26="Remove Old Sign",Lookup!F:F,IF(H26="N/A","N/A",""))))</f>
        <v>N/A</v>
      </c>
      <c r="N26" s="60"/>
    </row>
    <row r="27" spans="1:15" s="38" customFormat="1" ht="30" x14ac:dyDescent="0.25">
      <c r="A27" s="58" t="s">
        <v>97</v>
      </c>
      <c r="B27" s="65">
        <v>9</v>
      </c>
      <c r="C27" s="35" t="s">
        <v>71</v>
      </c>
      <c r="D27" s="38" t="s">
        <v>5</v>
      </c>
      <c r="E27" s="58">
        <v>69</v>
      </c>
      <c r="F27" s="58">
        <v>65</v>
      </c>
      <c r="G27" s="38" t="s">
        <v>13</v>
      </c>
      <c r="H27" s="38" t="s">
        <v>13</v>
      </c>
      <c r="I27" s="35" t="s">
        <v>74</v>
      </c>
      <c r="J27" s="35" t="str">
        <f>IF(G27="No Change","N/A",IF(G27="New Tag Required",Lookup!F:F,IF(G27="Remove Old Tag",Lookup!F:F,IF(G27="N/A","N/A",""))))</f>
        <v>N/A</v>
      </c>
      <c r="K27" s="60"/>
      <c r="M27" s="35" t="str">
        <f>IF(H27="No Change","N/A",IF(H27="New Tag Required",Lookup!F:F,IF(H27="Remove Old Sign",Lookup!F:F,IF(H27="N/A","N/A",""))))</f>
        <v>N/A</v>
      </c>
      <c r="N27" s="60"/>
    </row>
    <row r="28" spans="1:15" s="38" customFormat="1" ht="30" x14ac:dyDescent="0.25">
      <c r="A28" s="58" t="s">
        <v>98</v>
      </c>
      <c r="B28" s="65">
        <v>10</v>
      </c>
      <c r="C28" s="35" t="s">
        <v>71</v>
      </c>
      <c r="D28" s="38" t="s">
        <v>5</v>
      </c>
      <c r="E28" s="58">
        <v>65</v>
      </c>
      <c r="F28" s="58">
        <v>69</v>
      </c>
      <c r="G28" s="38" t="s">
        <v>13</v>
      </c>
      <c r="H28" s="38" t="s">
        <v>13</v>
      </c>
      <c r="I28" s="35" t="s">
        <v>74</v>
      </c>
      <c r="J28" s="35" t="str">
        <f>IF(G28="No Change","N/A",IF(G28="New Tag Required",Lookup!F:F,IF(G28="Remove Old Tag",Lookup!F:F,IF(G28="N/A","N/A",""))))</f>
        <v>N/A</v>
      </c>
      <c r="K28" s="60"/>
      <c r="M28" s="35" t="str">
        <f>IF(H28="No Change","N/A",IF(H28="New Tag Required",Lookup!F:F,IF(H28="Remove Old Sign",Lookup!F:F,IF(H28="N/A","N/A",""))))</f>
        <v>N/A</v>
      </c>
      <c r="N28" s="60"/>
    </row>
    <row r="29" spans="1:15" s="38" customFormat="1" ht="30" x14ac:dyDescent="0.25">
      <c r="A29" s="58" t="s">
        <v>99</v>
      </c>
      <c r="B29" s="65">
        <v>10</v>
      </c>
      <c r="C29" s="35" t="s">
        <v>71</v>
      </c>
      <c r="D29" s="38" t="s">
        <v>5</v>
      </c>
      <c r="E29" s="58">
        <v>69</v>
      </c>
      <c r="F29" s="58">
        <v>65</v>
      </c>
      <c r="G29" s="38" t="s">
        <v>13</v>
      </c>
      <c r="H29" s="38" t="s">
        <v>13</v>
      </c>
      <c r="I29" s="35" t="s">
        <v>74</v>
      </c>
      <c r="J29" s="35" t="str">
        <f>IF(G29="No Change","N/A",IF(G29="New Tag Required",Lookup!F:F,IF(G29="Remove Old Tag",Lookup!F:F,IF(G29="N/A","N/A",""))))</f>
        <v>N/A</v>
      </c>
      <c r="K29" s="60"/>
      <c r="M29" s="35" t="str">
        <f>IF(H29="No Change","N/A",IF(H29="New Tag Required",Lookup!F:F,IF(H29="Remove Old Sign",Lookup!F:F,IF(H29="N/A","N/A",""))))</f>
        <v>N/A</v>
      </c>
      <c r="N29" s="60"/>
    </row>
    <row r="30" spans="1:15" s="38" customFormat="1" ht="30" x14ac:dyDescent="0.25">
      <c r="A30" s="58" t="s">
        <v>100</v>
      </c>
      <c r="B30" s="65">
        <v>11</v>
      </c>
      <c r="C30" s="35" t="s">
        <v>71</v>
      </c>
      <c r="D30" s="38" t="s">
        <v>5</v>
      </c>
      <c r="E30" s="58">
        <v>65</v>
      </c>
      <c r="F30" s="58">
        <v>69</v>
      </c>
      <c r="G30" s="38" t="s">
        <v>13</v>
      </c>
      <c r="H30" s="38" t="s">
        <v>13</v>
      </c>
      <c r="I30" s="35" t="s">
        <v>74</v>
      </c>
      <c r="J30" s="35" t="str">
        <f>IF(G30="No Change","N/A",IF(G30="New Tag Required",Lookup!F:F,IF(G30="Remove Old Tag",Lookup!F:F,IF(G30="N/A","N/A",""))))</f>
        <v>N/A</v>
      </c>
      <c r="K30" s="60"/>
      <c r="M30" s="35" t="str">
        <f>IF(H30="No Change","N/A",IF(H30="New Tag Required",Lookup!F:F,IF(H30="Remove Old Sign",Lookup!F:F,IF(H30="N/A","N/A",""))))</f>
        <v>N/A</v>
      </c>
      <c r="N30" s="60"/>
    </row>
    <row r="31" spans="1:15" s="38" customFormat="1" ht="30" x14ac:dyDescent="0.25">
      <c r="A31" s="58" t="s">
        <v>101</v>
      </c>
      <c r="B31" s="65">
        <v>11</v>
      </c>
      <c r="C31" s="35" t="s">
        <v>71</v>
      </c>
      <c r="D31" s="38" t="s">
        <v>5</v>
      </c>
      <c r="E31" s="58">
        <v>69</v>
      </c>
      <c r="F31" s="58">
        <v>65</v>
      </c>
      <c r="G31" s="38" t="s">
        <v>13</v>
      </c>
      <c r="H31" s="38" t="s">
        <v>13</v>
      </c>
      <c r="I31" s="35" t="s">
        <v>74</v>
      </c>
      <c r="J31" s="35" t="str">
        <f>IF(G31="No Change","N/A",IF(G31="New Tag Required",Lookup!F:F,IF(G31="Remove Old Tag",Lookup!F:F,IF(G31="N/A","N/A",""))))</f>
        <v>N/A</v>
      </c>
      <c r="K31" s="60"/>
      <c r="M31" s="35" t="str">
        <f>IF(H31="No Change","N/A",IF(H31="New Tag Required",Lookup!F:F,IF(H31="Remove Old Sign",Lookup!F:F,IF(H31="N/A","N/A",""))))</f>
        <v>N/A</v>
      </c>
      <c r="N31" s="60"/>
    </row>
    <row r="32" spans="1:15" s="38" customFormat="1" ht="30" x14ac:dyDescent="0.25">
      <c r="A32" s="58" t="s">
        <v>102</v>
      </c>
      <c r="B32" s="65">
        <v>12</v>
      </c>
      <c r="C32" s="35" t="s">
        <v>71</v>
      </c>
      <c r="D32" s="38" t="s">
        <v>5</v>
      </c>
      <c r="E32" s="58">
        <v>65</v>
      </c>
      <c r="F32" s="58">
        <v>69</v>
      </c>
      <c r="G32" s="38" t="s">
        <v>13</v>
      </c>
      <c r="H32" s="38" t="s">
        <v>13</v>
      </c>
      <c r="I32" s="35" t="s">
        <v>74</v>
      </c>
      <c r="J32" s="35" t="str">
        <f>IF(G32="No Change","N/A",IF(G32="New Tag Required",Lookup!F:F,IF(G32="Remove Old Tag",Lookup!F:F,IF(G32="N/A","N/A",""))))</f>
        <v>N/A</v>
      </c>
      <c r="K32" s="60"/>
      <c r="M32" s="35" t="str">
        <f>IF(H32="No Change","N/A",IF(H32="New Tag Required",Lookup!F:F,IF(H32="Remove Old Sign",Lookup!F:F,IF(H32="N/A","N/A",""))))</f>
        <v>N/A</v>
      </c>
      <c r="N32" s="60"/>
    </row>
    <row r="33" spans="1:15" s="38" customFormat="1" ht="30" x14ac:dyDescent="0.25">
      <c r="A33" s="58" t="s">
        <v>103</v>
      </c>
      <c r="B33" s="65">
        <v>12</v>
      </c>
      <c r="C33" s="35" t="s">
        <v>71</v>
      </c>
      <c r="D33" s="38" t="s">
        <v>5</v>
      </c>
      <c r="E33" s="58">
        <v>69</v>
      </c>
      <c r="F33" s="58">
        <v>65</v>
      </c>
      <c r="G33" s="38" t="s">
        <v>13</v>
      </c>
      <c r="H33" s="38" t="s">
        <v>13</v>
      </c>
      <c r="I33" s="35" t="s">
        <v>74</v>
      </c>
      <c r="J33" s="35" t="str">
        <f>IF(G33="No Change","N/A",IF(G33="New Tag Required",Lookup!F:F,IF(G33="Remove Old Tag",Lookup!F:F,IF(G33="N/A","N/A",""))))</f>
        <v>N/A</v>
      </c>
      <c r="K33" s="60"/>
      <c r="M33" s="35" t="str">
        <f>IF(H33="No Change","N/A",IF(H33="New Tag Required",Lookup!F:F,IF(H33="Remove Old Sign",Lookup!F:F,IF(H33="N/A","N/A",""))))</f>
        <v>N/A</v>
      </c>
      <c r="N33" s="60"/>
    </row>
    <row r="34" spans="1:15" s="38" customFormat="1" ht="30" x14ac:dyDescent="0.25">
      <c r="A34" s="58" t="s">
        <v>104</v>
      </c>
      <c r="B34" s="65">
        <v>13</v>
      </c>
      <c r="C34" s="35" t="s">
        <v>71</v>
      </c>
      <c r="D34" s="38" t="s">
        <v>5</v>
      </c>
      <c r="E34" s="58">
        <v>65</v>
      </c>
      <c r="F34" s="58">
        <v>69</v>
      </c>
      <c r="G34" s="38" t="s">
        <v>13</v>
      </c>
      <c r="H34" s="38" t="s">
        <v>13</v>
      </c>
      <c r="I34" s="35" t="s">
        <v>74</v>
      </c>
      <c r="J34" s="35" t="str">
        <f>IF(G34="No Change","N/A",IF(G34="New Tag Required",Lookup!F:F,IF(G34="Remove Old Tag",Lookup!F:F,IF(G34="N/A","N/A",""))))</f>
        <v>N/A</v>
      </c>
      <c r="K34" s="60"/>
      <c r="M34" s="35" t="str">
        <f>IF(H34="No Change","N/A",IF(H34="New Tag Required",Lookup!F:F,IF(H34="Remove Old Sign",Lookup!F:F,IF(H34="N/A","N/A",""))))</f>
        <v>N/A</v>
      </c>
      <c r="N34" s="60"/>
      <c r="O34" s="35"/>
    </row>
    <row r="35" spans="1:15" s="38" customFormat="1" ht="30" x14ac:dyDescent="0.25">
      <c r="A35" s="58" t="s">
        <v>105</v>
      </c>
      <c r="B35" s="65">
        <v>13</v>
      </c>
      <c r="C35" s="35" t="s">
        <v>71</v>
      </c>
      <c r="D35" s="38" t="s">
        <v>5</v>
      </c>
      <c r="E35" s="58">
        <v>69</v>
      </c>
      <c r="F35" s="58">
        <v>65</v>
      </c>
      <c r="G35" s="38" t="s">
        <v>13</v>
      </c>
      <c r="H35" s="38" t="s">
        <v>13</v>
      </c>
      <c r="I35" s="35" t="s">
        <v>74</v>
      </c>
      <c r="J35" s="35" t="str">
        <f>IF(G35="No Change","N/A",IF(G35="New Tag Required",Lookup!F:F,IF(G35="Remove Old Tag",Lookup!F:F,IF(G35="N/A","N/A",""))))</f>
        <v>N/A</v>
      </c>
      <c r="K35" s="60"/>
      <c r="M35" s="35" t="str">
        <f>IF(H35="No Change","N/A",IF(H35="New Tag Required",Lookup!F:F,IF(H35="Remove Old Sign",Lookup!F:F,IF(H35="N/A","N/A",""))))</f>
        <v>N/A</v>
      </c>
      <c r="N35" s="60"/>
    </row>
    <row r="36" spans="1:15" s="38" customFormat="1" ht="30" x14ac:dyDescent="0.25">
      <c r="A36" s="58" t="s">
        <v>106</v>
      </c>
      <c r="B36" s="65">
        <v>14</v>
      </c>
      <c r="C36" s="35" t="s">
        <v>71</v>
      </c>
      <c r="D36" s="38" t="s">
        <v>5</v>
      </c>
      <c r="E36" s="58">
        <v>65</v>
      </c>
      <c r="F36" s="58">
        <v>69</v>
      </c>
      <c r="G36" s="38" t="s">
        <v>13</v>
      </c>
      <c r="H36" s="38" t="s">
        <v>13</v>
      </c>
      <c r="I36" s="35" t="s">
        <v>74</v>
      </c>
      <c r="J36" s="35" t="str">
        <f>IF(G36="No Change","N/A",IF(G36="New Tag Required",Lookup!F:F,IF(G36="Remove Old Tag",Lookup!F:F,IF(G36="N/A","N/A",""))))</f>
        <v>N/A</v>
      </c>
      <c r="K36" s="60"/>
      <c r="M36" s="35" t="str">
        <f>IF(H36="No Change","N/A",IF(H36="New Tag Required",Lookup!F:F,IF(H36="Remove Old Sign",Lookup!F:F,IF(H36="N/A","N/A",""))))</f>
        <v>N/A</v>
      </c>
      <c r="N36" s="60"/>
    </row>
    <row r="37" spans="1:15" s="38" customFormat="1" ht="30" x14ac:dyDescent="0.25">
      <c r="A37" s="58" t="s">
        <v>107</v>
      </c>
      <c r="B37" s="65">
        <v>14</v>
      </c>
      <c r="C37" s="35" t="s">
        <v>71</v>
      </c>
      <c r="D37" s="38" t="s">
        <v>5</v>
      </c>
      <c r="E37" s="58">
        <v>69</v>
      </c>
      <c r="F37" s="58">
        <v>65</v>
      </c>
      <c r="G37" s="38" t="s">
        <v>13</v>
      </c>
      <c r="H37" s="38" t="s">
        <v>13</v>
      </c>
      <c r="I37" s="35" t="s">
        <v>74</v>
      </c>
      <c r="J37" s="35" t="str">
        <f>IF(G37="No Change","N/A",IF(G37="New Tag Required",Lookup!F:F,IF(G37="Remove Old Tag",Lookup!F:F,IF(G37="N/A","N/A",""))))</f>
        <v>N/A</v>
      </c>
      <c r="K37" s="60"/>
      <c r="M37" s="35" t="str">
        <f>IF(H37="No Change","N/A",IF(H37="New Tag Required",Lookup!F:F,IF(H37="Remove Old Sign",Lookup!F:F,IF(H37="N/A","N/A",""))))</f>
        <v>N/A</v>
      </c>
      <c r="N37" s="60"/>
      <c r="O37" s="35"/>
    </row>
    <row r="38" spans="1:15" s="38" customFormat="1" ht="30" x14ac:dyDescent="0.25">
      <c r="A38" s="58" t="s">
        <v>108</v>
      </c>
      <c r="B38" s="65">
        <v>15</v>
      </c>
      <c r="C38" s="35" t="s">
        <v>71</v>
      </c>
      <c r="D38" s="38" t="s">
        <v>5</v>
      </c>
      <c r="E38" s="58">
        <v>65</v>
      </c>
      <c r="F38" s="58">
        <v>69</v>
      </c>
      <c r="G38" s="38" t="s">
        <v>13</v>
      </c>
      <c r="H38" s="38" t="s">
        <v>13</v>
      </c>
      <c r="I38" s="35" t="s">
        <v>74</v>
      </c>
      <c r="J38" s="35" t="str">
        <f>IF(G38="No Change","N/A",IF(G38="New Tag Required",Lookup!F:F,IF(G38="Remove Old Tag",Lookup!F:F,IF(G38="N/A","N/A",""))))</f>
        <v>N/A</v>
      </c>
      <c r="K38" s="60"/>
      <c r="M38" s="35" t="str">
        <f>IF(H38="No Change","N/A",IF(H38="New Tag Required",Lookup!F:F,IF(H38="Remove Old Sign",Lookup!F:F,IF(H38="N/A","N/A",""))))</f>
        <v>N/A</v>
      </c>
      <c r="N38" s="60"/>
      <c r="O38" s="35"/>
    </row>
    <row r="39" spans="1:15" s="38" customFormat="1" ht="30" x14ac:dyDescent="0.25">
      <c r="A39" s="58" t="s">
        <v>109</v>
      </c>
      <c r="B39" s="65">
        <v>15</v>
      </c>
      <c r="C39" s="35" t="s">
        <v>71</v>
      </c>
      <c r="D39" s="38" t="s">
        <v>5</v>
      </c>
      <c r="E39" s="58">
        <v>69</v>
      </c>
      <c r="F39" s="58">
        <v>65</v>
      </c>
      <c r="G39" s="38" t="s">
        <v>13</v>
      </c>
      <c r="H39" s="38" t="s">
        <v>13</v>
      </c>
      <c r="I39" s="35" t="s">
        <v>74</v>
      </c>
      <c r="J39" s="35" t="str">
        <f>IF(G39="No Change","N/A",IF(G39="New Tag Required",Lookup!F:F,IF(G39="Remove Old Tag",Lookup!F:F,IF(G39="N/A","N/A",""))))</f>
        <v>N/A</v>
      </c>
      <c r="K39" s="60"/>
      <c r="M39" s="35" t="str">
        <f>IF(H39="No Change","N/A",IF(H39="New Tag Required",Lookup!F:F,IF(H39="Remove Old Sign",Lookup!F:F,IF(H39="N/A","N/A",""))))</f>
        <v>N/A</v>
      </c>
      <c r="N39" s="60"/>
    </row>
    <row r="40" spans="1:15" s="38" customFormat="1" ht="30" x14ac:dyDescent="0.25">
      <c r="A40" s="58" t="s">
        <v>110</v>
      </c>
      <c r="B40" s="65">
        <v>16</v>
      </c>
      <c r="C40" s="35" t="s">
        <v>71</v>
      </c>
      <c r="D40" s="38" t="s">
        <v>5</v>
      </c>
      <c r="E40" s="58">
        <v>65</v>
      </c>
      <c r="F40" s="58">
        <v>69</v>
      </c>
      <c r="G40" s="38" t="s">
        <v>13</v>
      </c>
      <c r="H40" s="38" t="s">
        <v>13</v>
      </c>
      <c r="I40" s="35" t="s">
        <v>74</v>
      </c>
      <c r="J40" s="35" t="str">
        <f>IF(G40="No Change","N/A",IF(G40="New Tag Required",Lookup!F:F,IF(G40="Remove Old Tag",Lookup!F:F,IF(G40="N/A","N/A",""))))</f>
        <v>N/A</v>
      </c>
      <c r="K40" s="60"/>
      <c r="M40" s="35" t="str">
        <f>IF(H40="No Change","N/A",IF(H40="New Tag Required",Lookup!F:F,IF(H40="Remove Old Sign",Lookup!F:F,IF(H40="N/A","N/A",""))))</f>
        <v>N/A</v>
      </c>
      <c r="N40" s="60"/>
    </row>
    <row r="41" spans="1:15" s="38" customFormat="1" ht="30" x14ac:dyDescent="0.25">
      <c r="A41" s="58" t="s">
        <v>111</v>
      </c>
      <c r="B41" s="65">
        <v>16</v>
      </c>
      <c r="C41" s="35" t="s">
        <v>71</v>
      </c>
      <c r="D41" s="38" t="s">
        <v>5</v>
      </c>
      <c r="E41" s="58">
        <v>69</v>
      </c>
      <c r="F41" s="58">
        <v>65</v>
      </c>
      <c r="G41" s="38" t="s">
        <v>13</v>
      </c>
      <c r="H41" s="38" t="s">
        <v>13</v>
      </c>
      <c r="I41" s="35" t="s">
        <v>74</v>
      </c>
      <c r="J41" s="35" t="str">
        <f>IF(G41="No Change","N/A",IF(G41="New Tag Required",Lookup!F:F,IF(G41="Remove Old Tag",Lookup!F:F,IF(G41="N/A","N/A",""))))</f>
        <v>N/A</v>
      </c>
      <c r="K41" s="60"/>
      <c r="M41" s="35" t="str">
        <f>IF(H41="No Change","N/A",IF(H41="New Tag Required",Lookup!F:F,IF(H41="Remove Old Sign",Lookup!F:F,IF(H41="N/A","N/A",""))))</f>
        <v>N/A</v>
      </c>
      <c r="N41" s="60"/>
    </row>
    <row r="42" spans="1:15" s="38" customFormat="1" ht="30" x14ac:dyDescent="0.25">
      <c r="A42" s="58" t="s">
        <v>112</v>
      </c>
      <c r="B42" s="65">
        <v>17</v>
      </c>
      <c r="C42" s="35" t="s">
        <v>71</v>
      </c>
      <c r="D42" s="38" t="s">
        <v>5</v>
      </c>
      <c r="E42" s="58">
        <v>65</v>
      </c>
      <c r="F42" s="58">
        <v>69</v>
      </c>
      <c r="G42" s="38" t="s">
        <v>13</v>
      </c>
      <c r="H42" s="38" t="s">
        <v>13</v>
      </c>
      <c r="I42" s="35" t="s">
        <v>74</v>
      </c>
      <c r="J42" s="35" t="str">
        <f>IF(G42="No Change","N/A",IF(G42="New Tag Required",Lookup!F:F,IF(G42="Remove Old Tag",Lookup!F:F,IF(G42="N/A","N/A",""))))</f>
        <v>N/A</v>
      </c>
      <c r="K42" s="60"/>
      <c r="M42" s="35" t="str">
        <f>IF(H42="No Change","N/A",IF(H42="New Tag Required",Lookup!F:F,IF(H42="Remove Old Sign",Lookup!F:F,IF(H42="N/A","N/A",""))))</f>
        <v>N/A</v>
      </c>
      <c r="N42" s="60"/>
    </row>
    <row r="43" spans="1:15" s="38" customFormat="1" ht="30" x14ac:dyDescent="0.25">
      <c r="A43" s="58" t="s">
        <v>113</v>
      </c>
      <c r="B43" s="65">
        <v>17</v>
      </c>
      <c r="C43" s="35" t="s">
        <v>71</v>
      </c>
      <c r="D43" s="38" t="s">
        <v>5</v>
      </c>
      <c r="E43" s="58">
        <v>69</v>
      </c>
      <c r="F43" s="58">
        <v>65</v>
      </c>
      <c r="G43" s="38" t="s">
        <v>13</v>
      </c>
      <c r="H43" s="38" t="s">
        <v>13</v>
      </c>
      <c r="I43" s="35" t="s">
        <v>74</v>
      </c>
      <c r="J43" s="35" t="str">
        <f>IF(G43="No Change","N/A",IF(G43="New Tag Required",Lookup!F:F,IF(G43="Remove Old Tag",Lookup!F:F,IF(G43="N/A","N/A",""))))</f>
        <v>N/A</v>
      </c>
      <c r="K43" s="60"/>
      <c r="M43" s="35" t="str">
        <f>IF(H43="No Change","N/A",IF(H43="New Tag Required",Lookup!F:F,IF(H43="Remove Old Sign",Lookup!F:F,IF(H43="N/A","N/A",""))))</f>
        <v>N/A</v>
      </c>
      <c r="N43" s="60"/>
    </row>
    <row r="44" spans="1:15" s="38" customFormat="1" ht="30" x14ac:dyDescent="0.25">
      <c r="A44" s="58" t="s">
        <v>114</v>
      </c>
      <c r="B44" s="65">
        <v>18</v>
      </c>
      <c r="C44" s="35" t="s">
        <v>71</v>
      </c>
      <c r="D44" s="38" t="s">
        <v>5</v>
      </c>
      <c r="E44" s="58">
        <v>65</v>
      </c>
      <c r="F44" s="58">
        <v>69</v>
      </c>
      <c r="G44" s="38" t="s">
        <v>13</v>
      </c>
      <c r="H44" s="38" t="s">
        <v>13</v>
      </c>
      <c r="I44" s="35" t="s">
        <v>74</v>
      </c>
      <c r="J44" s="35" t="str">
        <f>IF(G44="No Change","N/A",IF(G44="New Tag Required",Lookup!F:F,IF(G44="Remove Old Tag",Lookup!F:F,IF(G44="N/A","N/A",""))))</f>
        <v>N/A</v>
      </c>
      <c r="K44" s="60"/>
      <c r="M44" s="35" t="str">
        <f>IF(H44="No Change","N/A",IF(H44="New Tag Required",Lookup!F:F,IF(H44="Remove Old Sign",Lookup!F:F,IF(H44="N/A","N/A",""))))</f>
        <v>N/A</v>
      </c>
      <c r="N44" s="60"/>
    </row>
    <row r="45" spans="1:15" s="38" customFormat="1" ht="30" x14ac:dyDescent="0.25">
      <c r="A45" s="58" t="s">
        <v>115</v>
      </c>
      <c r="B45" s="65">
        <v>18</v>
      </c>
      <c r="C45" s="35" t="s">
        <v>71</v>
      </c>
      <c r="D45" s="38" t="s">
        <v>5</v>
      </c>
      <c r="E45" s="58">
        <v>69</v>
      </c>
      <c r="F45" s="58">
        <v>65</v>
      </c>
      <c r="G45" s="38" t="s">
        <v>13</v>
      </c>
      <c r="H45" s="38" t="s">
        <v>13</v>
      </c>
      <c r="I45" s="35" t="s">
        <v>74</v>
      </c>
      <c r="J45" s="35" t="str">
        <f>IF(G45="No Change","N/A",IF(G45="New Tag Required",Lookup!F:F,IF(G45="Remove Old Tag",Lookup!F:F,IF(G45="N/A","N/A",""))))</f>
        <v>N/A</v>
      </c>
      <c r="K45" s="60"/>
      <c r="M45" s="35" t="str">
        <f>IF(H45="No Change","N/A",IF(H45="New Tag Required",Lookup!F:F,IF(H45="Remove Old Sign",Lookup!F:F,IF(H45="N/A","N/A",""))))</f>
        <v>N/A</v>
      </c>
      <c r="N45" s="60"/>
    </row>
    <row r="46" spans="1:15" s="38" customFormat="1" x14ac:dyDescent="0.25">
      <c r="A46" s="49"/>
      <c r="B46" s="66"/>
      <c r="C46" s="35"/>
      <c r="I46" s="35"/>
      <c r="J46" s="35"/>
      <c r="K46" s="60"/>
      <c r="M46" s="35"/>
      <c r="N46" s="60"/>
    </row>
    <row r="47" spans="1:15" ht="15.75" thickBot="1" x14ac:dyDescent="0.3">
      <c r="A47" s="28"/>
      <c r="C47" s="21"/>
      <c r="K47" s="61"/>
      <c r="N47" s="61"/>
    </row>
    <row r="48" spans="1:15" s="21" customFormat="1" ht="45" x14ac:dyDescent="0.25">
      <c r="A48" s="67"/>
      <c r="B48" s="68"/>
      <c r="G48" s="69" t="s">
        <v>45</v>
      </c>
      <c r="H48" s="70" t="s">
        <v>46</v>
      </c>
      <c r="J48" s="37" t="s">
        <v>40</v>
      </c>
      <c r="K48" s="35"/>
      <c r="L48" s="35"/>
      <c r="M48" s="37" t="s">
        <v>41</v>
      </c>
    </row>
    <row r="49" spans="1:13" ht="15.75" thickBot="1" x14ac:dyDescent="0.3">
      <c r="A49" s="28"/>
      <c r="C49" s="21"/>
      <c r="G49" s="62">
        <f>COUNTIF(G6:G48,"New Tag Required")</f>
        <v>0</v>
      </c>
      <c r="H49" s="63">
        <f>COUNTIF(H6:H48,"New Sign Required")</f>
        <v>0</v>
      </c>
      <c r="J49" s="46">
        <f>COUNTIF(J6:J48,"Installed")</f>
        <v>0</v>
      </c>
      <c r="K49" s="35"/>
      <c r="L49" s="35"/>
      <c r="M49" s="46">
        <f>COUNTIF(M6:M48,"Installed")</f>
        <v>0</v>
      </c>
    </row>
    <row r="50" spans="1:13" x14ac:dyDescent="0.25">
      <c r="A50" s="28"/>
      <c r="C50" s="21"/>
    </row>
    <row r="51" spans="1:13" x14ac:dyDescent="0.25">
      <c r="A51" s="28"/>
      <c r="C51" s="21"/>
    </row>
    <row r="52" spans="1:13" x14ac:dyDescent="0.25">
      <c r="A52" s="28"/>
      <c r="C52" s="21"/>
    </row>
    <row r="53" spans="1:13" x14ac:dyDescent="0.25">
      <c r="A53" s="28"/>
      <c r="C53" s="21"/>
    </row>
    <row r="54" spans="1:13" x14ac:dyDescent="0.25">
      <c r="A54" s="28"/>
      <c r="C54" s="21"/>
    </row>
    <row r="55" spans="1:13" x14ac:dyDescent="0.25">
      <c r="A55" s="28"/>
      <c r="C55" s="21"/>
    </row>
    <row r="56" spans="1:13" x14ac:dyDescent="0.25">
      <c r="A56" s="28"/>
      <c r="C56" s="21"/>
    </row>
    <row r="57" spans="1:13" x14ac:dyDescent="0.25">
      <c r="A57" s="31"/>
      <c r="C57" s="21"/>
      <c r="F57" s="32"/>
    </row>
    <row r="58" spans="1:13" x14ac:dyDescent="0.25">
      <c r="A58" s="31"/>
      <c r="C58" s="21"/>
      <c r="F58" s="32"/>
    </row>
    <row r="59" spans="1:13" x14ac:dyDescent="0.25">
      <c r="A59" s="31"/>
      <c r="C59" s="21"/>
      <c r="F59" s="33"/>
    </row>
    <row r="60" spans="1:13" x14ac:dyDescent="0.25">
      <c r="A60" s="28"/>
      <c r="C60" s="21"/>
      <c r="F60" s="32"/>
    </row>
    <row r="61" spans="1:13" x14ac:dyDescent="0.25">
      <c r="A61" s="28"/>
      <c r="C61" s="21"/>
      <c r="F61" s="32"/>
    </row>
    <row r="62" spans="1:13" x14ac:dyDescent="0.25">
      <c r="A62" s="34"/>
      <c r="C62" s="21"/>
    </row>
    <row r="63" spans="1:13" x14ac:dyDescent="0.25">
      <c r="A63" s="34"/>
      <c r="C63" s="21"/>
    </row>
    <row r="64" spans="1:13" x14ac:dyDescent="0.25">
      <c r="A64" s="34"/>
      <c r="C64" s="21"/>
    </row>
    <row r="65" spans="1:6" x14ac:dyDescent="0.25">
      <c r="A65" s="34"/>
      <c r="C65" s="21"/>
    </row>
    <row r="66" spans="1:6" x14ac:dyDescent="0.25">
      <c r="A66" s="34"/>
      <c r="C66" s="21"/>
      <c r="F66" s="30"/>
    </row>
    <row r="67" spans="1:6" x14ac:dyDescent="0.25">
      <c r="A67" s="34"/>
      <c r="C67" s="21"/>
    </row>
    <row r="68" spans="1:6" x14ac:dyDescent="0.25">
      <c r="A68" s="34"/>
      <c r="C68" s="21"/>
    </row>
    <row r="69" spans="1:6" x14ac:dyDescent="0.25">
      <c r="A69" s="28"/>
      <c r="C69" s="21"/>
    </row>
    <row r="70" spans="1:6" x14ac:dyDescent="0.25">
      <c r="A70" s="28"/>
      <c r="C70" s="21"/>
    </row>
    <row r="71" spans="1:6" x14ac:dyDescent="0.25">
      <c r="C71" s="21"/>
    </row>
    <row r="72" spans="1:6" x14ac:dyDescent="0.25">
      <c r="C72" s="21"/>
    </row>
    <row r="73" spans="1:6" x14ac:dyDescent="0.25">
      <c r="C73" s="21"/>
    </row>
    <row r="74" spans="1:6" x14ac:dyDescent="0.25">
      <c r="C74" s="21"/>
    </row>
    <row r="75" spans="1:6" x14ac:dyDescent="0.25">
      <c r="C75" s="21"/>
    </row>
    <row r="76" spans="1:6" x14ac:dyDescent="0.25">
      <c r="C76" s="21"/>
    </row>
    <row r="77" spans="1:6" x14ac:dyDescent="0.25">
      <c r="C77" s="21"/>
    </row>
    <row r="78" spans="1:6" x14ac:dyDescent="0.25">
      <c r="C78" s="21"/>
    </row>
    <row r="79" spans="1:6" x14ac:dyDescent="0.25">
      <c r="C79" s="21"/>
    </row>
    <row r="80" spans="1:6" x14ac:dyDescent="0.25">
      <c r="C80" s="21"/>
    </row>
    <row r="81" spans="3:3" x14ac:dyDescent="0.25">
      <c r="C81" s="21"/>
    </row>
    <row r="82" spans="3:3" x14ac:dyDescent="0.25">
      <c r="C82" s="21"/>
    </row>
    <row r="83" spans="3:3" x14ac:dyDescent="0.25">
      <c r="C83" s="21"/>
    </row>
    <row r="84" spans="3:3" x14ac:dyDescent="0.25">
      <c r="C84" s="21"/>
    </row>
    <row r="85" spans="3:3" x14ac:dyDescent="0.25">
      <c r="C85" s="21"/>
    </row>
    <row r="86" spans="3:3" x14ac:dyDescent="0.25">
      <c r="C86" s="21"/>
    </row>
    <row r="87" spans="3:3" x14ac:dyDescent="0.25">
      <c r="C87" s="21"/>
    </row>
    <row r="88" spans="3:3" x14ac:dyDescent="0.25">
      <c r="C88" s="21"/>
    </row>
    <row r="89" spans="3:3" x14ac:dyDescent="0.25">
      <c r="C89" s="21"/>
    </row>
    <row r="90" spans="3:3" x14ac:dyDescent="0.25">
      <c r="C90" s="21"/>
    </row>
    <row r="91" spans="3:3" x14ac:dyDescent="0.25">
      <c r="C91" s="21"/>
    </row>
    <row r="92" spans="3:3" x14ac:dyDescent="0.25">
      <c r="C92" s="21"/>
    </row>
    <row r="93" spans="3:3" x14ac:dyDescent="0.25">
      <c r="C93" s="21"/>
    </row>
    <row r="94" spans="3:3" x14ac:dyDescent="0.25">
      <c r="C94" s="21"/>
    </row>
    <row r="95" spans="3:3" x14ac:dyDescent="0.25">
      <c r="C95" s="21"/>
    </row>
    <row r="96" spans="3:3" x14ac:dyDescent="0.25">
      <c r="C96" s="21"/>
    </row>
    <row r="97" spans="3:3" x14ac:dyDescent="0.25">
      <c r="C97" s="21"/>
    </row>
    <row r="98" spans="3:3" x14ac:dyDescent="0.25">
      <c r="C98" s="21"/>
    </row>
    <row r="215" spans="3:3" x14ac:dyDescent="0.25">
      <c r="C215" s="29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54:G68 G6:G47">
    <cfRule type="containsText" dxfId="44" priority="169" operator="containsText" text="New Tag Required">
      <formula>NOT(ISERROR(SEARCH("New Tag Required",G6)))</formula>
    </cfRule>
  </conditionalFormatting>
  <conditionalFormatting sqref="D54:D114 D6:D46">
    <cfRule type="containsText" dxfId="43" priority="168" operator="containsText" text="Yes">
      <formula>NOT(ISERROR(SEARCH("Yes",D6)))</formula>
    </cfRule>
  </conditionalFormatting>
  <conditionalFormatting sqref="H54:H114 H215:H436 H6:H47">
    <cfRule type="containsText" dxfId="42" priority="156" operator="containsText" text="New Sign Required">
      <formula>NOT(ISERROR(SEARCH("New Sign Required",H6)))</formula>
    </cfRule>
  </conditionalFormatting>
  <conditionalFormatting sqref="G54:G114 G6:H47">
    <cfRule type="containsText" dxfId="41" priority="155" operator="containsText" text="Action Required">
      <formula>NOT(ISERROR(SEARCH("Action Required",G6)))</formula>
    </cfRule>
  </conditionalFormatting>
  <conditionalFormatting sqref="H54:H114">
    <cfRule type="containsText" dxfId="40" priority="154" operator="containsText" text="Action Required">
      <formula>NOT(ISERROR(SEARCH("Action Required",H54)))</formula>
    </cfRule>
  </conditionalFormatting>
  <conditionalFormatting sqref="G50:G53">
    <cfRule type="containsText" dxfId="39" priority="96" operator="containsText" text="New Tag Required">
      <formula>NOT(ISERROR(SEARCH("New Tag Required",G50)))</formula>
    </cfRule>
  </conditionalFormatting>
  <conditionalFormatting sqref="D47:D53">
    <cfRule type="containsText" dxfId="38" priority="95" operator="containsText" text="Yes">
      <formula>NOT(ISERROR(SEARCH("Yes",D47)))</formula>
    </cfRule>
  </conditionalFormatting>
  <conditionalFormatting sqref="H50:H53">
    <cfRule type="containsText" dxfId="37" priority="94" operator="containsText" text="New Sign Required">
      <formula>NOT(ISERROR(SEARCH("New Sign Required",H50)))</formula>
    </cfRule>
  </conditionalFormatting>
  <conditionalFormatting sqref="G50:G53">
    <cfRule type="containsText" dxfId="36" priority="93" operator="containsText" text="Action Required">
      <formula>NOT(ISERROR(SEARCH("Action Required",G50)))</formula>
    </cfRule>
  </conditionalFormatting>
  <conditionalFormatting sqref="H50:H53">
    <cfRule type="containsText" dxfId="35" priority="92" operator="containsText" text="Action Required">
      <formula>NOT(ISERROR(SEARCH("Action Required",H50)))</formula>
    </cfRule>
  </conditionalFormatting>
  <conditionalFormatting sqref="G6:G46">
    <cfRule type="containsText" dxfId="34" priority="91" operator="containsText" text="New Tag Required">
      <formula>NOT(ISERROR(SEARCH("New Tag Required",G6)))</formula>
    </cfRule>
  </conditionalFormatting>
  <conditionalFormatting sqref="D6:D46">
    <cfRule type="containsText" dxfId="33" priority="90" operator="containsText" text="Yes">
      <formula>NOT(ISERROR(SEARCH("Yes",D6)))</formula>
    </cfRule>
  </conditionalFormatting>
  <conditionalFormatting sqref="G6:G46">
    <cfRule type="containsText" dxfId="32" priority="89" operator="containsText" text="Action Required">
      <formula>NOT(ISERROR(SEARCH("Action Required",G6)))</formula>
    </cfRule>
  </conditionalFormatting>
  <conditionalFormatting sqref="D115:D214">
    <cfRule type="containsText" dxfId="31" priority="88" operator="containsText" text="Yes">
      <formula>NOT(ISERROR(SEARCH("Yes",D115)))</formula>
    </cfRule>
  </conditionalFormatting>
  <conditionalFormatting sqref="H115:H214">
    <cfRule type="containsText" dxfId="30" priority="87" operator="containsText" text="New Sign Required">
      <formula>NOT(ISERROR(SEARCH("New Sign Required",H115)))</formula>
    </cfRule>
  </conditionalFormatting>
  <conditionalFormatting sqref="G115:G214">
    <cfRule type="containsText" dxfId="29" priority="86" operator="containsText" text="Action Required">
      <formula>NOT(ISERROR(SEARCH("Action Required",G115)))</formula>
    </cfRule>
  </conditionalFormatting>
  <conditionalFormatting sqref="H115:H214">
    <cfRule type="containsText" dxfId="28" priority="85" operator="containsText" text="Action Required">
      <formula>NOT(ISERROR(SEARCH("Action Required",H115)))</formula>
    </cfRule>
  </conditionalFormatting>
  <conditionalFormatting sqref="J2:N2">
    <cfRule type="cellIs" dxfId="27" priority="62" operator="notEqual">
      <formula>0</formula>
    </cfRule>
  </conditionalFormatting>
  <conditionalFormatting sqref="J6:J22">
    <cfRule type="cellIs" dxfId="26" priority="61" operator="equal">
      <formula>0</formula>
    </cfRule>
  </conditionalFormatting>
  <conditionalFormatting sqref="M6:M22">
    <cfRule type="cellIs" dxfId="25" priority="60" operator="equal">
      <formula>0</formula>
    </cfRule>
  </conditionalFormatting>
  <conditionalFormatting sqref="J6:J22 M6:M22">
    <cfRule type="cellIs" dxfId="24" priority="57" operator="equal">
      <formula>"In Progress"</formula>
    </cfRule>
    <cfRule type="cellIs" dxfId="23" priority="58" operator="equal">
      <formula>"Log Issues"</formula>
    </cfRule>
    <cfRule type="cellIs" dxfId="22" priority="59" operator="equal">
      <formula>"N/A"</formula>
    </cfRule>
  </conditionalFormatting>
  <conditionalFormatting sqref="K15:L15 K6:K14">
    <cfRule type="expression" dxfId="21" priority="56">
      <formula>$J6="Log Issues"</formula>
    </cfRule>
  </conditionalFormatting>
  <conditionalFormatting sqref="N6:N15">
    <cfRule type="expression" dxfId="20" priority="55">
      <formula>$M6="Log Issues"</formula>
    </cfRule>
  </conditionalFormatting>
  <conditionalFormatting sqref="H1:H1048576">
    <cfRule type="containsText" dxfId="19" priority="49" operator="containsText" text="Remove Old Sign">
      <formula>NOT(ISERROR(SEARCH("Remove Old Sign",H1)))</formula>
    </cfRule>
    <cfRule type="containsText" dxfId="18" priority="50" operator="containsText" text="Move Sign to New Location">
      <formula>NOT(ISERROR(SEARCH("Move Sign to New Location",H1)))</formula>
    </cfRule>
  </conditionalFormatting>
  <conditionalFormatting sqref="G1:G1048576">
    <cfRule type="containsText" dxfId="17" priority="48" operator="containsText" text="Remove Old Tag">
      <formula>NOT(ISERROR(SEARCH("Remove Old Tag",G1)))</formula>
    </cfRule>
  </conditionalFormatting>
  <conditionalFormatting sqref="J23:J46">
    <cfRule type="cellIs" dxfId="16" priority="21" operator="equal">
      <formula>0</formula>
    </cfRule>
  </conditionalFormatting>
  <conditionalFormatting sqref="M23:M46">
    <cfRule type="cellIs" dxfId="15" priority="20" operator="equal">
      <formula>0</formula>
    </cfRule>
  </conditionalFormatting>
  <conditionalFormatting sqref="M23:M46 J23:J46">
    <cfRule type="cellIs" dxfId="14" priority="17" operator="equal">
      <formula>"In Progress"</formula>
    </cfRule>
    <cfRule type="cellIs" dxfId="13" priority="18" operator="equal">
      <formula>"Log Issues"</formula>
    </cfRule>
    <cfRule type="cellIs" dxfId="12" priority="19" operator="equal">
      <formula>"N/A"</formula>
    </cfRule>
  </conditionalFormatting>
  <dataValidations count="2">
    <dataValidation type="list" allowBlank="1" showInputMessage="1" showErrorMessage="1" sqref="H215:H419">
      <formula1>DoorSignage</formula1>
    </dataValidation>
    <dataValidation type="list" allowBlank="1" showInputMessage="1" showErrorMessage="1" sqref="D6:D8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H50:H214 H47</xm:sqref>
        </x14:dataValidation>
        <x14:dataValidation type="list" allowBlank="1" showInputMessage="1" showErrorMessage="1">
          <x14:formula1>
            <xm:f>Lookup!$A$1:$A$4</xm:f>
          </x14:formula1>
          <xm:sqref>G50:G214 G47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G6:G46</xm:sqref>
        </x14:dataValidation>
        <x14:dataValidation type="list" allowBlank="1" showInputMessage="1" showErrorMessage="1">
          <x14:formula1>
            <xm:f>Lookup!$D$1:$D$10</xm:f>
          </x14:formula1>
          <xm:sqref>H6:H46</xm:sqref>
        </x14:dataValidation>
        <x14:dataValidation type="list" allowBlank="1" showInputMessage="1" showErrorMessage="1">
          <x14:formula1>
            <xm:f>Lookup!$F$1:$F$7</xm:f>
          </x14:formula1>
          <xm:sqref>J6:J46</xm:sqref>
        </x14:dataValidation>
        <x14:dataValidation type="list" allowBlank="1" showInputMessage="1" showErrorMessage="1">
          <x14:formula1>
            <xm:f>Lookup!$F$1:$F$8</xm:f>
          </x14:formula1>
          <xm:sqref>M6:M46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opLeftCell="A52" zoomScale="90" zoomScaleNormal="90" workbookViewId="0">
      <selection activeCell="C8" sqref="C8"/>
    </sheetView>
  </sheetViews>
  <sheetFormatPr defaultColWidth="9.140625" defaultRowHeight="15" x14ac:dyDescent="0.25"/>
  <cols>
    <col min="1" max="1" width="22.42578125" style="27" bestFit="1" customWidth="1"/>
    <col min="2" max="2" width="30.140625" style="27" customWidth="1"/>
    <col min="3" max="3" width="24" style="20" customWidth="1"/>
    <col min="4" max="4" width="14.28515625" style="20" bestFit="1" customWidth="1"/>
    <col min="5" max="5" width="13.7109375" style="20" customWidth="1"/>
    <col min="6" max="6" width="13.28515625" style="20" bestFit="1" customWidth="1"/>
    <col min="7" max="8" width="18.5703125" style="20" customWidth="1"/>
    <col min="9" max="10" width="26.85546875" style="21" customWidth="1"/>
    <col min="11" max="16384" width="9.140625" style="20"/>
  </cols>
  <sheetData>
    <row r="1" spans="1:10" x14ac:dyDescent="0.25">
      <c r="A1" s="16" t="s">
        <v>7</v>
      </c>
      <c r="B1" s="17" t="str">
        <f>'KD Changes'!B1:C1</f>
        <v>0027</v>
      </c>
      <c r="C1" s="18"/>
      <c r="D1" s="10" t="s">
        <v>10</v>
      </c>
      <c r="E1" s="19">
        <f>'KD Changes'!G1</f>
        <v>43103</v>
      </c>
    </row>
    <row r="2" spans="1:10" ht="15" customHeight="1" x14ac:dyDescent="0.25">
      <c r="A2" s="22" t="s">
        <v>8</v>
      </c>
      <c r="B2" s="23" t="str">
        <f>VLOOKUP(B1,[1]BuildingList!A:B,2,FALSE)</f>
        <v>Patterson Office Tower</v>
      </c>
      <c r="C2" s="24"/>
      <c r="D2" s="25" t="s">
        <v>12</v>
      </c>
      <c r="E2" s="26" t="str">
        <f>'KD Changes'!G2</f>
        <v>Janet Schwartz</v>
      </c>
    </row>
    <row r="5" spans="1:10" s="13" customFormat="1" ht="24" customHeight="1" thickBot="1" x14ac:dyDescent="0.3">
      <c r="A5" s="11" t="s">
        <v>59</v>
      </c>
      <c r="B5" s="12" t="s">
        <v>60</v>
      </c>
      <c r="C5" s="12" t="s">
        <v>61</v>
      </c>
      <c r="D5" s="12" t="s">
        <v>62</v>
      </c>
      <c r="E5" s="12" t="s">
        <v>17</v>
      </c>
    </row>
    <row r="6" spans="1:10" ht="15.75" thickTop="1" x14ac:dyDescent="0.25">
      <c r="B6" s="21"/>
      <c r="G6" s="13"/>
      <c r="H6" s="13"/>
      <c r="I6" s="20"/>
      <c r="J6" s="20"/>
    </row>
    <row r="7" spans="1:10" x14ac:dyDescent="0.25">
      <c r="A7" s="20"/>
      <c r="B7" s="20"/>
      <c r="G7" s="13"/>
      <c r="H7" s="13"/>
      <c r="I7" s="20"/>
      <c r="J7" s="20"/>
    </row>
    <row r="8" spans="1:10" ht="15" customHeight="1" x14ac:dyDescent="0.25">
      <c r="A8" s="20"/>
      <c r="B8" s="20"/>
      <c r="G8" s="13"/>
      <c r="H8" s="13"/>
      <c r="I8" s="20"/>
      <c r="J8" s="20"/>
    </row>
    <row r="9" spans="1:10" x14ac:dyDescent="0.25">
      <c r="A9" s="20"/>
      <c r="B9" s="20"/>
      <c r="G9" s="13"/>
      <c r="H9" s="13"/>
      <c r="I9" s="20"/>
      <c r="J9" s="20"/>
    </row>
    <row r="10" spans="1:10" x14ac:dyDescent="0.25">
      <c r="A10" s="20"/>
      <c r="B10" s="20"/>
      <c r="F10" s="29"/>
      <c r="G10" s="13"/>
      <c r="H10" s="13"/>
    </row>
    <row r="11" spans="1:10" x14ac:dyDescent="0.25">
      <c r="A11" s="20"/>
      <c r="B11" s="20"/>
      <c r="F11" s="29"/>
      <c r="G11" s="13"/>
      <c r="H11" s="13"/>
    </row>
    <row r="12" spans="1:10" x14ac:dyDescent="0.25">
      <c r="A12" s="20"/>
      <c r="B12" s="20"/>
      <c r="F12" s="29"/>
      <c r="G12" s="13"/>
      <c r="H12" s="13"/>
    </row>
    <row r="13" spans="1:10" x14ac:dyDescent="0.25">
      <c r="A13" s="20"/>
      <c r="B13" s="20"/>
      <c r="F13" s="29"/>
      <c r="G13" s="13"/>
      <c r="H13" s="13"/>
    </row>
    <row r="14" spans="1:10" x14ac:dyDescent="0.25">
      <c r="A14" s="20"/>
      <c r="B14" s="20"/>
      <c r="F14" s="29"/>
      <c r="G14" s="13"/>
      <c r="H14" s="13"/>
    </row>
    <row r="15" spans="1:10" x14ac:dyDescent="0.25">
      <c r="A15" s="20"/>
      <c r="B15" s="20"/>
      <c r="F15" s="29"/>
      <c r="G15" s="13"/>
      <c r="H15" s="13"/>
    </row>
    <row r="16" spans="1:10" x14ac:dyDescent="0.25">
      <c r="A16" s="20"/>
      <c r="B16" s="20"/>
      <c r="F16" s="29"/>
      <c r="G16" s="13"/>
      <c r="H16" s="13"/>
    </row>
    <row r="17" spans="1:8" x14ac:dyDescent="0.25">
      <c r="A17" s="20"/>
      <c r="B17" s="20"/>
      <c r="F17" s="29"/>
      <c r="G17" s="13"/>
      <c r="H17" s="13"/>
    </row>
    <row r="18" spans="1:8" x14ac:dyDescent="0.25">
      <c r="A18" s="20"/>
      <c r="B18" s="20"/>
      <c r="F18" s="29"/>
      <c r="G18" s="13"/>
      <c r="H18" s="13"/>
    </row>
    <row r="19" spans="1:8" x14ac:dyDescent="0.25">
      <c r="A19" s="20"/>
      <c r="B19" s="20"/>
      <c r="F19" s="29"/>
      <c r="G19" s="13"/>
      <c r="H19" s="13"/>
    </row>
    <row r="20" spans="1:8" x14ac:dyDescent="0.25">
      <c r="A20" s="20"/>
      <c r="B20" s="20"/>
      <c r="F20" s="29"/>
      <c r="G20" s="13"/>
      <c r="H20" s="13"/>
    </row>
    <row r="21" spans="1:8" x14ac:dyDescent="0.25">
      <c r="A21" s="20"/>
      <c r="B21" s="20"/>
      <c r="F21" s="30"/>
      <c r="G21" s="13"/>
      <c r="H21" s="13"/>
    </row>
    <row r="22" spans="1:8" x14ac:dyDescent="0.25">
      <c r="A22" s="20"/>
      <c r="B22" s="20"/>
      <c r="F22" s="29"/>
      <c r="G22" s="13"/>
      <c r="H22" s="13"/>
    </row>
    <row r="23" spans="1:8" x14ac:dyDescent="0.25">
      <c r="A23" s="20"/>
      <c r="B23" s="20"/>
      <c r="F23" s="29"/>
      <c r="G23" s="13"/>
      <c r="H23" s="13"/>
    </row>
    <row r="24" spans="1:8" x14ac:dyDescent="0.25">
      <c r="A24" s="20"/>
      <c r="B24" s="20"/>
      <c r="F24" s="29"/>
      <c r="G24" s="13"/>
      <c r="H24" s="13"/>
    </row>
    <row r="25" spans="1:8" x14ac:dyDescent="0.25">
      <c r="A25" s="20"/>
      <c r="B25" s="20"/>
      <c r="F25" s="29"/>
      <c r="G25" s="13"/>
      <c r="H25" s="13"/>
    </row>
    <row r="26" spans="1:8" x14ac:dyDescent="0.25">
      <c r="A26" s="20"/>
      <c r="B26" s="20"/>
      <c r="F26" s="29"/>
      <c r="G26" s="13"/>
      <c r="H26" s="13"/>
    </row>
    <row r="27" spans="1:8" x14ac:dyDescent="0.25">
      <c r="A27" s="20"/>
      <c r="B27" s="20"/>
      <c r="F27" s="29"/>
      <c r="G27" s="13"/>
      <c r="H27" s="13"/>
    </row>
    <row r="28" spans="1:8" x14ac:dyDescent="0.25">
      <c r="A28" s="20"/>
      <c r="B28" s="20"/>
      <c r="F28" s="29"/>
      <c r="G28" s="13"/>
      <c r="H28" s="13"/>
    </row>
    <row r="29" spans="1:8" x14ac:dyDescent="0.25">
      <c r="A29" s="20"/>
      <c r="B29" s="20"/>
      <c r="F29" s="29"/>
      <c r="G29" s="13"/>
      <c r="H29" s="13"/>
    </row>
    <row r="30" spans="1:8" x14ac:dyDescent="0.25">
      <c r="A30" s="20"/>
      <c r="B30" s="20"/>
      <c r="F30" s="29"/>
      <c r="G30" s="13"/>
      <c r="H30" s="13"/>
    </row>
    <row r="31" spans="1:8" x14ac:dyDescent="0.25">
      <c r="A31" s="28"/>
      <c r="E31" s="29"/>
      <c r="F31" s="29"/>
      <c r="G31" s="13"/>
      <c r="H31" s="13"/>
    </row>
    <row r="32" spans="1:8" x14ac:dyDescent="0.25">
      <c r="A32" s="28"/>
      <c r="E32" s="29"/>
      <c r="F32" s="29"/>
      <c r="G32" s="13"/>
      <c r="H32" s="13"/>
    </row>
    <row r="33" spans="1:8" x14ac:dyDescent="0.25">
      <c r="A33" s="28"/>
      <c r="E33" s="29"/>
      <c r="F33" s="29"/>
      <c r="G33" s="13"/>
      <c r="H33" s="13"/>
    </row>
    <row r="34" spans="1:8" x14ac:dyDescent="0.25">
      <c r="A34" s="28"/>
      <c r="E34" s="29"/>
      <c r="F34" s="29"/>
      <c r="G34" s="13"/>
      <c r="H34" s="13"/>
    </row>
    <row r="35" spans="1:8" x14ac:dyDescent="0.25">
      <c r="A35" s="28"/>
      <c r="E35" s="29"/>
      <c r="F35" s="29"/>
      <c r="G35" s="13"/>
      <c r="H35" s="13"/>
    </row>
    <row r="36" spans="1:8" x14ac:dyDescent="0.25">
      <c r="A36" s="28"/>
      <c r="E36" s="29"/>
      <c r="F36" s="29"/>
      <c r="G36" s="13"/>
      <c r="H36" s="13"/>
    </row>
    <row r="37" spans="1:8" x14ac:dyDescent="0.25">
      <c r="A37" s="28"/>
      <c r="E37" s="29"/>
      <c r="F37" s="29"/>
      <c r="G37" s="13"/>
      <c r="H37" s="13"/>
    </row>
    <row r="38" spans="1:8" x14ac:dyDescent="0.25">
      <c r="A38" s="28"/>
      <c r="E38" s="29"/>
      <c r="F38" s="29"/>
      <c r="G38" s="13"/>
      <c r="H38" s="13"/>
    </row>
    <row r="39" spans="1:8" x14ac:dyDescent="0.25">
      <c r="A39" s="28"/>
      <c r="E39" s="29"/>
      <c r="F39" s="29"/>
      <c r="G39" s="29"/>
    </row>
    <row r="40" spans="1:8" x14ac:dyDescent="0.25">
      <c r="A40" s="28"/>
      <c r="E40" s="29"/>
      <c r="F40" s="29"/>
      <c r="G40" s="29"/>
    </row>
    <row r="41" spans="1:8" x14ac:dyDescent="0.25">
      <c r="A41" s="31"/>
      <c r="E41" s="29"/>
      <c r="F41" s="32"/>
      <c r="G41" s="29"/>
    </row>
    <row r="42" spans="1:8" x14ac:dyDescent="0.25">
      <c r="A42" s="31"/>
      <c r="E42" s="29"/>
      <c r="F42" s="32"/>
      <c r="G42" s="29"/>
    </row>
    <row r="43" spans="1:8" x14ac:dyDescent="0.25">
      <c r="A43" s="31"/>
      <c r="E43" s="29"/>
      <c r="F43" s="33"/>
      <c r="G43" s="29"/>
    </row>
    <row r="44" spans="1:8" x14ac:dyDescent="0.25">
      <c r="A44" s="28"/>
      <c r="E44" s="29"/>
      <c r="F44" s="32"/>
      <c r="G44" s="29"/>
    </row>
    <row r="45" spans="1:8" x14ac:dyDescent="0.25">
      <c r="A45" s="28"/>
      <c r="E45" s="29"/>
      <c r="F45" s="32"/>
      <c r="G45" s="29"/>
    </row>
    <row r="46" spans="1:8" x14ac:dyDescent="0.25">
      <c r="A46" s="34"/>
      <c r="E46" s="29"/>
      <c r="F46" s="29"/>
      <c r="G46" s="29"/>
    </row>
    <row r="47" spans="1:8" x14ac:dyDescent="0.25">
      <c r="A47" s="34"/>
      <c r="E47" s="29"/>
      <c r="F47" s="29"/>
      <c r="G47" s="29"/>
    </row>
    <row r="48" spans="1:8" x14ac:dyDescent="0.25">
      <c r="A48" s="34"/>
      <c r="E48" s="29"/>
      <c r="F48" s="29"/>
      <c r="G48" s="29"/>
    </row>
    <row r="49" spans="1:7" x14ac:dyDescent="0.25">
      <c r="A49" s="34"/>
      <c r="E49" s="29"/>
      <c r="F49" s="29"/>
      <c r="G49" s="29"/>
    </row>
    <row r="50" spans="1:7" x14ac:dyDescent="0.25">
      <c r="A50" s="34"/>
      <c r="C50" s="21"/>
      <c r="E50" s="29"/>
      <c r="F50" s="30"/>
      <c r="G50" s="29"/>
    </row>
    <row r="51" spans="1:7" x14ac:dyDescent="0.25">
      <c r="A51" s="34"/>
      <c r="C51" s="21"/>
      <c r="E51" s="29"/>
      <c r="F51" s="29"/>
      <c r="G51" s="29"/>
    </row>
    <row r="52" spans="1:7" x14ac:dyDescent="0.25">
      <c r="A52" s="34"/>
      <c r="C52" s="21"/>
      <c r="E52" s="29"/>
      <c r="F52" s="29"/>
      <c r="G52" s="29"/>
    </row>
    <row r="53" spans="1:7" x14ac:dyDescent="0.25">
      <c r="A53" s="28"/>
      <c r="C53" s="21"/>
      <c r="E53" s="29"/>
      <c r="F53" s="29"/>
      <c r="G53" s="29"/>
    </row>
    <row r="54" spans="1:7" x14ac:dyDescent="0.25">
      <c r="A54" s="28"/>
      <c r="C54" s="21"/>
    </row>
    <row r="55" spans="1:7" x14ac:dyDescent="0.25">
      <c r="C55" s="21"/>
    </row>
    <row r="56" spans="1:7" x14ac:dyDescent="0.25">
      <c r="C56" s="21"/>
    </row>
    <row r="57" spans="1:7" x14ac:dyDescent="0.25">
      <c r="C57" s="21"/>
    </row>
    <row r="58" spans="1:7" x14ac:dyDescent="0.25">
      <c r="C58" s="21"/>
    </row>
    <row r="59" spans="1:7" x14ac:dyDescent="0.25">
      <c r="C59" s="21"/>
    </row>
    <row r="60" spans="1:7" x14ac:dyDescent="0.25">
      <c r="C60" s="21"/>
    </row>
    <row r="61" spans="1:7" x14ac:dyDescent="0.25">
      <c r="C61" s="21"/>
    </row>
    <row r="62" spans="1:7" x14ac:dyDescent="0.25">
      <c r="C62" s="21"/>
    </row>
    <row r="63" spans="1:7" x14ac:dyDescent="0.25">
      <c r="C63" s="21"/>
    </row>
    <row r="64" spans="1:7" x14ac:dyDescent="0.25">
      <c r="C64" s="21"/>
    </row>
    <row r="65" spans="3:3" x14ac:dyDescent="0.25">
      <c r="C65" s="21"/>
    </row>
    <row r="66" spans="3:3" x14ac:dyDescent="0.25">
      <c r="C66" s="21"/>
    </row>
    <row r="67" spans="3:3" x14ac:dyDescent="0.25">
      <c r="C67" s="21"/>
    </row>
    <row r="68" spans="3:3" x14ac:dyDescent="0.25">
      <c r="C68" s="21"/>
    </row>
    <row r="69" spans="3:3" x14ac:dyDescent="0.25">
      <c r="C69" s="21"/>
    </row>
    <row r="70" spans="3:3" x14ac:dyDescent="0.25">
      <c r="C70" s="21"/>
    </row>
    <row r="71" spans="3:3" x14ac:dyDescent="0.25">
      <c r="C71" s="21"/>
    </row>
    <row r="72" spans="3:3" x14ac:dyDescent="0.25">
      <c r="C72" s="21"/>
    </row>
    <row r="73" spans="3:3" x14ac:dyDescent="0.25">
      <c r="C73" s="21"/>
    </row>
    <row r="74" spans="3:3" x14ac:dyDescent="0.25">
      <c r="C74" s="21"/>
    </row>
    <row r="75" spans="3:3" x14ac:dyDescent="0.25">
      <c r="C75" s="21"/>
    </row>
    <row r="76" spans="3:3" x14ac:dyDescent="0.25">
      <c r="C76" s="21"/>
    </row>
    <row r="77" spans="3:3" x14ac:dyDescent="0.25">
      <c r="C77" s="21"/>
    </row>
    <row r="78" spans="3:3" x14ac:dyDescent="0.25">
      <c r="C78" s="21"/>
    </row>
    <row r="79" spans="3:3" x14ac:dyDescent="0.25">
      <c r="C79" s="21"/>
    </row>
    <row r="80" spans="3:3" x14ac:dyDescent="0.25">
      <c r="C80" s="21"/>
    </row>
    <row r="81" spans="3:3" x14ac:dyDescent="0.25">
      <c r="C81" s="21"/>
    </row>
    <row r="82" spans="3:3" x14ac:dyDescent="0.25">
      <c r="C82" s="21"/>
    </row>
    <row r="199" spans="3:3" x14ac:dyDescent="0.25">
      <c r="C199" s="20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15" t="s">
        <v>48</v>
      </c>
    </row>
    <row r="11" spans="1:7" x14ac:dyDescent="0.25">
      <c r="E11" s="15" t="s">
        <v>32</v>
      </c>
    </row>
    <row r="12" spans="1:7" x14ac:dyDescent="0.25">
      <c r="E12" s="15" t="s">
        <v>20</v>
      </c>
    </row>
    <row r="13" spans="1:7" x14ac:dyDescent="0.25">
      <c r="E13" s="15" t="s">
        <v>24</v>
      </c>
    </row>
    <row r="14" spans="1:7" x14ac:dyDescent="0.25">
      <c r="E14" s="15" t="s">
        <v>51</v>
      </c>
    </row>
    <row r="15" spans="1:7" x14ac:dyDescent="0.25">
      <c r="E15" s="15" t="s">
        <v>49</v>
      </c>
    </row>
    <row r="16" spans="1:7" x14ac:dyDescent="0.25">
      <c r="E16" s="15" t="s">
        <v>22</v>
      </c>
    </row>
    <row r="17" spans="1:7" x14ac:dyDescent="0.25">
      <c r="E17" s="15" t="s">
        <v>26</v>
      </c>
    </row>
    <row r="18" spans="1:7" x14ac:dyDescent="0.25">
      <c r="E18" s="15" t="s">
        <v>23</v>
      </c>
    </row>
    <row r="19" spans="1:7" x14ac:dyDescent="0.25">
      <c r="E19" s="15" t="s">
        <v>25</v>
      </c>
    </row>
    <row r="20" spans="1:7" x14ac:dyDescent="0.25">
      <c r="A20" s="14"/>
      <c r="B20" s="14"/>
      <c r="C20" s="14"/>
      <c r="D20" s="14"/>
      <c r="E20" s="7"/>
      <c r="F20" s="14"/>
      <c r="G20" s="14"/>
    </row>
    <row r="21" spans="1:7" x14ac:dyDescent="0.25">
      <c r="A21" s="14"/>
      <c r="B21" s="14"/>
      <c r="C21" s="14"/>
      <c r="D21" s="14"/>
      <c r="F21" s="14"/>
      <c r="G21" s="14"/>
    </row>
    <row r="22" spans="1:7" x14ac:dyDescent="0.25">
      <c r="A22" s="14"/>
      <c r="B22" s="14"/>
      <c r="C22" s="14"/>
      <c r="D22" s="14"/>
      <c r="F22" s="14"/>
      <c r="G22" s="14"/>
    </row>
    <row r="23" spans="1:7" x14ac:dyDescent="0.25">
      <c r="A23" s="14"/>
      <c r="B23" s="14"/>
      <c r="C23" s="14"/>
      <c r="D23" s="14"/>
      <c r="F23" s="14"/>
      <c r="G23" s="14"/>
    </row>
    <row r="24" spans="1:7" x14ac:dyDescent="0.25">
      <c r="A24" s="14"/>
      <c r="B24" s="14"/>
      <c r="C24" s="14"/>
      <c r="D24" s="14"/>
      <c r="F24" s="14"/>
      <c r="G24" s="14"/>
    </row>
    <row r="25" spans="1:7" x14ac:dyDescent="0.25">
      <c r="A25" s="14"/>
      <c r="B25" s="14"/>
      <c r="C25" s="14"/>
      <c r="D25" s="14"/>
      <c r="F25" s="14"/>
      <c r="G25" s="14"/>
    </row>
    <row r="26" spans="1:7" x14ac:dyDescent="0.25">
      <c r="A26" s="14"/>
      <c r="B26" s="14"/>
      <c r="C26" s="14"/>
      <c r="D26" s="14"/>
      <c r="F26" s="14"/>
      <c r="G26" s="14"/>
    </row>
    <row r="27" spans="1:7" x14ac:dyDescent="0.25">
      <c r="A27" s="14"/>
      <c r="B27" s="14"/>
      <c r="C27" s="14"/>
      <c r="D27" s="14"/>
      <c r="F27" s="14"/>
      <c r="G27" s="14"/>
    </row>
    <row r="28" spans="1:7" x14ac:dyDescent="0.25">
      <c r="A28" s="14"/>
      <c r="B28" s="14"/>
      <c r="C28" s="14"/>
      <c r="D28" s="14"/>
      <c r="F28" s="14"/>
      <c r="G28" s="14"/>
    </row>
    <row r="29" spans="1:7" x14ac:dyDescent="0.25">
      <c r="A29" s="14"/>
      <c r="B29" s="14"/>
      <c r="C29" s="14"/>
      <c r="D29" s="14"/>
      <c r="F29" s="14"/>
      <c r="G29" s="14"/>
    </row>
    <row r="30" spans="1:7" x14ac:dyDescent="0.25">
      <c r="A30" s="14"/>
      <c r="B30" s="14"/>
      <c r="C30" s="14"/>
      <c r="D30" s="14"/>
      <c r="F30" s="14"/>
      <c r="G30" s="14"/>
    </row>
    <row r="31" spans="1:7" x14ac:dyDescent="0.25">
      <c r="A31" s="14"/>
      <c r="B31" s="14"/>
      <c r="C31" s="14"/>
      <c r="D31" s="14"/>
      <c r="F31" s="14"/>
      <c r="G31" s="14"/>
    </row>
    <row r="32" spans="1:7" x14ac:dyDescent="0.25">
      <c r="A32" s="14"/>
      <c r="B32" s="14"/>
      <c r="C32" s="14"/>
      <c r="D32" s="14"/>
      <c r="F32" s="14"/>
      <c r="G32" s="14"/>
    </row>
    <row r="33" spans="1:7" x14ac:dyDescent="0.25">
      <c r="A33" s="14"/>
      <c r="B33" s="14"/>
      <c r="C33" s="14"/>
      <c r="D33" s="14"/>
      <c r="F33" s="14"/>
      <c r="G33" s="14"/>
    </row>
    <row r="34" spans="1:7" x14ac:dyDescent="0.25">
      <c r="A34" s="14"/>
      <c r="B34" s="14"/>
      <c r="C34" s="14"/>
      <c r="D34" s="14"/>
      <c r="F34" s="14"/>
      <c r="G34" s="14"/>
    </row>
    <row r="35" spans="1:7" x14ac:dyDescent="0.25">
      <c r="A35" s="14"/>
      <c r="B35" s="14"/>
      <c r="C35" s="14"/>
      <c r="D35" s="14"/>
      <c r="F35" s="14"/>
      <c r="G35" s="14"/>
    </row>
    <row r="36" spans="1:7" x14ac:dyDescent="0.25">
      <c r="A36" s="14"/>
      <c r="B36" s="14"/>
      <c r="C36" s="14"/>
      <c r="D36" s="14"/>
      <c r="F36" s="14"/>
      <c r="G36" s="14"/>
    </row>
    <row r="37" spans="1:7" x14ac:dyDescent="0.25">
      <c r="A37" s="14"/>
      <c r="B37" s="14"/>
      <c r="C37" s="14"/>
      <c r="D37" s="14"/>
      <c r="F37" s="14"/>
      <c r="G37" s="14"/>
    </row>
    <row r="38" spans="1:7" x14ac:dyDescent="0.25">
      <c r="A38" s="14"/>
      <c r="B38" s="14"/>
      <c r="C38" s="14"/>
      <c r="D38" s="14"/>
      <c r="F38" s="14"/>
      <c r="G38" s="14"/>
    </row>
    <row r="39" spans="1:7" x14ac:dyDescent="0.25">
      <c r="A39" s="14"/>
      <c r="B39" s="14"/>
      <c r="C39" s="14"/>
      <c r="D39" s="14"/>
      <c r="F39" s="14"/>
      <c r="G39" s="1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0690</v>
      </c>
      <c r="B354" s="3" t="str">
        <f>VLOOKUP(A354,[3]UKBuilding_List!$A$1:$D$376,3,FALSE)</f>
        <v>441 Rose Ln</v>
      </c>
      <c r="C354" s="1"/>
    </row>
    <row r="355" spans="1:3" x14ac:dyDescent="0.25">
      <c r="A355" s="2" t="str">
        <f>([3]UKBuilding_List!A355)</f>
        <v>0694</v>
      </c>
      <c r="B355" s="3" t="str">
        <f>VLOOKUP(A355,[3]UKBuilding_List!$A$1:$D$376,3,FALSE)</f>
        <v>112 Conn Terrace</v>
      </c>
      <c r="C355" s="1"/>
    </row>
    <row r="356" spans="1:3" x14ac:dyDescent="0.25">
      <c r="A356" s="2" t="str">
        <f>([3]UKBuilding_List!A356)</f>
        <v>0695</v>
      </c>
      <c r="B356" s="3" t="str">
        <f>VLOOKUP(A356,[3]UKBuilding_List!$A$1:$D$376,3,FALSE)</f>
        <v>Blue Lot Bus Shelter</v>
      </c>
      <c r="C356" s="1"/>
    </row>
    <row r="357" spans="1:3" x14ac:dyDescent="0.25">
      <c r="A357" s="2" t="str">
        <f>([3]UKBuilding_List!A357)</f>
        <v>0698</v>
      </c>
      <c r="B357" s="3" t="str">
        <f>VLOOKUP(A357,[3]UKBuilding_List!$A$1:$D$376,3,FALSE)</f>
        <v>University Inn #1</v>
      </c>
      <c r="C357" s="1"/>
    </row>
    <row r="358" spans="1:3" x14ac:dyDescent="0.25">
      <c r="A358" s="2" t="str">
        <f>([3]UKBuilding_List!A358)</f>
        <v>0699</v>
      </c>
      <c r="B358" s="3" t="str">
        <f>VLOOKUP(A358,[3]UKBuilding_List!$A$1:$D$376,3,FALSE)</f>
        <v>University Inn #2</v>
      </c>
      <c r="C358" s="1"/>
    </row>
    <row r="359" spans="1:3" x14ac:dyDescent="0.25">
      <c r="A359" s="2" t="str">
        <f>([3]UKBuilding_List!A359)</f>
        <v>0702</v>
      </c>
      <c r="B359" s="3" t="str">
        <f>VLOOKUP(A359,[3]UKBuilding_List!$A$1:$D$376,3,FALSE)</f>
        <v>Soccer Support Building</v>
      </c>
      <c r="C359" s="1"/>
    </row>
    <row r="360" spans="1:3" x14ac:dyDescent="0.25">
      <c r="A360" s="2" t="str">
        <f>([3]UKBuilding_List!A360)</f>
        <v>0703</v>
      </c>
      <c r="B360" s="3" t="str">
        <f>VLOOKUP(A360,[3]UKBuilding_List!$A$1:$D$376,3,FALSE)</f>
        <v>Senior Center</v>
      </c>
      <c r="C360" s="1"/>
    </row>
    <row r="361" spans="1:3" x14ac:dyDescent="0.25">
      <c r="A361" s="2" t="str">
        <f>([3]UKBuilding_List!A361)</f>
        <v>0705</v>
      </c>
      <c r="B361" s="3" t="str">
        <f>VLOOKUP(A361,[3]UKBuilding_List!$A$1:$D$376,3,FALSE)</f>
        <v>131 Virginia Ave</v>
      </c>
      <c r="C361" s="1"/>
    </row>
    <row r="362" spans="1:3" x14ac:dyDescent="0.25">
      <c r="A362" s="2" t="str">
        <f>([3]UKBuilding_List!A362)</f>
        <v>0706</v>
      </c>
      <c r="B362" s="3" t="str">
        <f>VLOOKUP(A362,[3]UKBuilding_List!$A$1:$D$376,3,FALSE)</f>
        <v>662 Maxwelton Ct</v>
      </c>
      <c r="C362" s="1"/>
    </row>
    <row r="363" spans="1:3" x14ac:dyDescent="0.25">
      <c r="A363" s="2" t="str">
        <f>([3]UKBuilding_List!A363)</f>
        <v>0708</v>
      </c>
      <c r="B363" s="3" t="str">
        <f>VLOOKUP(A363,[3]UKBuilding_List!$A$1:$D$376,3,FALSE)</f>
        <v>Kiln Enclosure Building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9875</v>
      </c>
      <c r="B375" s="3" t="str">
        <f>VLOOKUP(A375,[3]UKBuilding_List!$A$1:$D$376,3,FALSE)</f>
        <v>Vaughan Warehouse and Office</v>
      </c>
      <c r="C375" s="1"/>
    </row>
    <row r="376" spans="1:3" x14ac:dyDescent="0.25">
      <c r="A376" s="2" t="str">
        <f>([3]UKBuilding_List!A376)</f>
        <v>9876</v>
      </c>
      <c r="B376" s="3" t="str">
        <f>VLOOKUP(A376,[3]UKBuilding_List!$A$1:$D$376,3,FALSE)</f>
        <v>Vaughan Warehouse #1</v>
      </c>
      <c r="C376" s="1"/>
    </row>
    <row r="377" spans="1:3" x14ac:dyDescent="0.25">
      <c r="A377" s="2" t="str">
        <f>([3]UKBuilding_List!A377)</f>
        <v>9877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9878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9879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9881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9882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9925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9983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2018-01-03T16:45:14Z</dcterms:modified>
</cp:coreProperties>
</file>