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7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<sst xmlns="http://schemas.openxmlformats.org/spreadsheetml/2006/main" count="127" uniqueCount="87">
  <si>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</si>
  <si>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</si>
  <si>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</si>
  <si>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</si>
  <si>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</si>
  <si>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</si>
  <si>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</si>
  <si>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</si>
  <si>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</si>
  <si>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</si>
  <si>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</si>
  <si>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</si>
  <si>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</si>
  <si>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</si>
  <si>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</si>
  <si>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</si>
  <si>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</si>
  <si>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</si>
  <si>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</si>
  <si>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</si>
  <si>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</si>
  <si>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</si>
  <si>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</si>
  <si>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</si>
  <si>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</si>
  <si>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</si>
  <si>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</si>
  <si>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</si>
  <si>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</si>
  <si>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</si>
  <si>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</si>
  <si>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</si>
  <si>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</si>
  <si>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</si>
  <si>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</si>
  <si>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</si>
  <si>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</si>
  <si>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</si>
  <si>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</si>
  <si>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</si>
  <si>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</si>
  <si>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</si>
  <si>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</si>
  <si>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</si>
  <si>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</si>
  <si>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</si>
  <si>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</si>
  <si>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</si>
  <si>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</si>
  <si>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</si>
  <si>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</si>
  <si>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</si>
  <si>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</si>
  <si>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</si>
  <si>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</si>
  <si>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</si>
  <si>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</si>
  <si>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</si>
  <si>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</si>
  <si>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</si>
  <si>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</si>
  <si>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</si>
  <si>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</si>
  <si>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</si>
  <si>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</si>
  <si>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</si>
  <si>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</si>
  <si>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</si>
  <si>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</si>
  <si>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</si>
  <si>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</si>
  <si>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</si>
  <si>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</si>
  <si>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</si>
  <si>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</si>
  <si>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0027</t>
  </si>
  <si>
    <t>0618</t>
  </si>
  <si>
    <t>06</t>
  </si>
  <si>
    <t>0618A</t>
  </si>
  <si>
    <t>Room in eBars, created as new room in cad drawing</t>
  </si>
  <si>
    <t>0618B</t>
  </si>
  <si>
    <t>0600L</t>
  </si>
  <si>
    <t>0600S</t>
  </si>
  <si>
    <t>LX-0027-06-618A</t>
  </si>
  <si>
    <t>LX-0027-06-618B</t>
  </si>
  <si>
    <t>PATTERSON TOWER - Room 618A</t>
  </si>
  <si>
    <t>PATTERSON TOWER - Room 618B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</si>
</sst>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 t="str">
            <v>9362</v>
          </cell>
        </row>
        <row r="378">
          <cell r="A378" t="str">
            <v>9363</v>
          </cell>
        </row>
        <row r="379">
          <cell r="A379">
            <v>9813</v>
          </cell>
        </row>
        <row r="380">
          <cell r="A380" t="str">
            <v>9853</v>
          </cell>
        </row>
        <row r="381">
          <cell r="A381" t="str">
            <v>9854</v>
          </cell>
        </row>
        <row r="382">
          <cell r="A382" t="str">
            <v>9861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8" sqref="C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42599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Patterson Office Tower</v>
      </c>
      <c r="C2" s="78"/>
      <c r="F2" s="69" t="s">
        <v>12</v>
      </c>
      <c r="G2" s="22" t="s">
        <v>68</v>
      </c>
      <c r="J2" s="15">
        <f>G35-J35</f>
        <v>2</v>
      </c>
      <c r="K2" s="15">
        <f>H35-M35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320</v>
      </c>
      <c r="F6" s="50">
        <v>307</v>
      </c>
      <c r="G6" s="50" t="s">
        <v>53</v>
      </c>
      <c r="H6" s="41" t="s">
        <v>54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>
        <f>IF(H6="No Change","N/A",IF(H6="New Tag Required",Lookup!F:F,IF(H6="Remove Old Sign",Lookup!F:F,IF(H6="N/A","N/A",""))))</f>
        <v>0</v>
      </c>
      <c r="N6" s="60"/>
      <c r="O6" s="59"/>
    </row>
    <row r="7" spans="1:16" s="41" customFormat="1" ht="30" x14ac:dyDescent="0.25">
      <c r="A7" s="48" t="s">
        <v>78</v>
      </c>
      <c r="B7" s="48" t="s">
        <v>77</v>
      </c>
      <c r="C7" s="42" t="s">
        <v>74</v>
      </c>
      <c r="D7" s="41" t="s">
        <v>5</v>
      </c>
      <c r="E7" s="50">
        <v>80</v>
      </c>
      <c r="F7" s="50">
        <v>94</v>
      </c>
      <c r="G7" s="50" t="s">
        <v>3</v>
      </c>
      <c r="H7" s="41" t="s">
        <v>18</v>
      </c>
      <c r="I7" s="42" t="s">
        <v>79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0" customHeight="1" x14ac:dyDescent="0.25">
      <c r="A8" s="48" t="s">
        <v>80</v>
      </c>
      <c r="B8" s="48" t="s">
        <v>77</v>
      </c>
      <c r="C8" s="42" t="s">
        <v>74</v>
      </c>
      <c r="D8" s="41" t="s">
        <v>5</v>
      </c>
      <c r="E8" s="50">
        <v>80</v>
      </c>
      <c r="F8" s="50">
        <v>90</v>
      </c>
      <c r="G8" s="50" t="s">
        <v>3</v>
      </c>
      <c r="H8" s="41" t="s">
        <v>18</v>
      </c>
      <c r="I8" s="42" t="s">
        <v>79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81</v>
      </c>
      <c r="B9" s="48" t="s">
        <v>77</v>
      </c>
      <c r="C9" s="42" t="s">
        <v>49</v>
      </c>
      <c r="D9" s="41" t="s">
        <v>5</v>
      </c>
      <c r="E9" s="62">
        <v>492</v>
      </c>
      <c r="F9" s="62">
        <v>493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 t="s">
        <v>82</v>
      </c>
      <c r="B10" s="48" t="s">
        <v>77</v>
      </c>
      <c r="C10" s="42" t="s">
        <v>32</v>
      </c>
      <c r="D10" s="41" t="s">
        <v>5</v>
      </c>
      <c r="E10" s="50">
        <v>608</v>
      </c>
      <c r="F10" s="50">
        <v>607</v>
      </c>
      <c r="G10" s="50" t="s">
        <v>13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7" priority="130" operator="containsText" text="New Tag Required">
      <formula>NOT(ISERROR(SEARCH("New Tag Required",G40)))</formula>
    </cfRule>
  </conditionalFormatting>
  <conditionalFormatting sqref="D40:D100 D6">
    <cfRule type="containsText" dxfId="56" priority="129" operator="containsText" text="Yes">
      <formula>NOT(ISERROR(SEARCH("Yes",D6)))</formula>
    </cfRule>
  </conditionalFormatting>
  <conditionalFormatting sqref="H40:H100 H201:H422">
    <cfRule type="containsText" dxfId="55" priority="117" operator="containsText" text="New Sign Required">
      <formula>NOT(ISERROR(SEARCH("New Sign Required",H40)))</formula>
    </cfRule>
  </conditionalFormatting>
  <conditionalFormatting sqref="G40:G100">
    <cfRule type="containsText" dxfId="54" priority="116" operator="containsText" text="Action Required">
      <formula>NOT(ISERROR(SEARCH("Action Required",G40)))</formula>
    </cfRule>
  </conditionalFormatting>
  <conditionalFormatting sqref="H40:H100">
    <cfRule type="containsText" dxfId="53" priority="115" operator="containsText" text="Action Required">
      <formula>NOT(ISERROR(SEARCH("Action Required",H40)))</formula>
    </cfRule>
  </conditionalFormatting>
  <conditionalFormatting sqref="G6 G10:G33 G36:G39">
    <cfRule type="containsText" dxfId="52" priority="57" operator="containsText" text="New Tag Required">
      <formula>NOT(ISERROR(SEARCH("New Tag Required",G6)))</formula>
    </cfRule>
  </conditionalFormatting>
  <conditionalFormatting sqref="D10:D39">
    <cfRule type="containsText" dxfId="51" priority="56" operator="containsText" text="Yes">
      <formula>NOT(ISERROR(SEARCH("Yes",D10)))</formula>
    </cfRule>
  </conditionalFormatting>
  <conditionalFormatting sqref="H6 H10:H33 H36:H39">
    <cfRule type="containsText" dxfId="50" priority="55" operator="containsText" text="New Sign Required">
      <formula>NOT(ISERROR(SEARCH("New Sign Required",H6)))</formula>
    </cfRule>
  </conditionalFormatting>
  <conditionalFormatting sqref="G6 G10:G33 G36:G39">
    <cfRule type="containsText" dxfId="49" priority="54" operator="containsText" text="Action Required">
      <formula>NOT(ISERROR(SEARCH("Action Required",G6)))</formula>
    </cfRule>
  </conditionalFormatting>
  <conditionalFormatting sqref="H6 H10:H33 H36:H39">
    <cfRule type="containsText" dxfId="48" priority="53" operator="containsText" text="Action Required">
      <formula>NOT(ISERROR(SEARCH("Action Required",H6)))</formula>
    </cfRule>
  </conditionalFormatting>
  <conditionalFormatting sqref="G6">
    <cfRule type="containsText" dxfId="47" priority="52" operator="containsText" text="New Tag Required">
      <formula>NOT(ISERROR(SEARCH("New Tag Required",G6)))</formula>
    </cfRule>
  </conditionalFormatting>
  <conditionalFormatting sqref="D6">
    <cfRule type="containsText" dxfId="46" priority="51" operator="containsText" text="Yes">
      <formula>NOT(ISERROR(SEARCH("Yes",D6)))</formula>
    </cfRule>
  </conditionalFormatting>
  <conditionalFormatting sqref="G6">
    <cfRule type="containsText" dxfId="45" priority="50" operator="containsText" text="Action Required">
      <formula>NOT(ISERROR(SEARCH("Action Required",G6)))</formula>
    </cfRule>
  </conditionalFormatting>
  <conditionalFormatting sqref="D101:D200">
    <cfRule type="containsText" dxfId="44" priority="49" operator="containsText" text="Yes">
      <formula>NOT(ISERROR(SEARCH("Yes",D101)))</formula>
    </cfRule>
  </conditionalFormatting>
  <conditionalFormatting sqref="H101:H200">
    <cfRule type="containsText" dxfId="43" priority="48" operator="containsText" text="New Sign Required">
      <formula>NOT(ISERROR(SEARCH("New Sign Required",H101)))</formula>
    </cfRule>
  </conditionalFormatting>
  <conditionalFormatting sqref="G101:G200">
    <cfRule type="containsText" dxfId="42" priority="47" operator="containsText" text="Action Required">
      <formula>NOT(ISERROR(SEARCH("Action Required",G101)))</formula>
    </cfRule>
  </conditionalFormatting>
  <conditionalFormatting sqref="H101:H200">
    <cfRule type="containsText" dxfId="41" priority="46" operator="containsText" text="Action Required">
      <formula>NOT(ISERROR(SEARCH("Action Required",H101)))</formula>
    </cfRule>
  </conditionalFormatting>
  <conditionalFormatting sqref="D9">
    <cfRule type="containsText" dxfId="40" priority="43" operator="containsText" text="Yes">
      <formula>NOT(ISERROR(SEARCH("Yes",D9)))</formula>
    </cfRule>
  </conditionalFormatting>
  <conditionalFormatting sqref="D7">
    <cfRule type="containsText" dxfId="39" priority="32" operator="containsText" text="Yes">
      <formula>NOT(ISERROR(SEARCH("Yes",D7)))</formula>
    </cfRule>
  </conditionalFormatting>
  <conditionalFormatting sqref="G7">
    <cfRule type="containsText" dxfId="38" priority="31" operator="containsText" text="New Tag Required">
      <formula>NOT(ISERROR(SEARCH("New Tag Required",G7)))</formula>
    </cfRule>
  </conditionalFormatting>
  <conditionalFormatting sqref="H7">
    <cfRule type="containsText" dxfId="37" priority="30" operator="containsText" text="New Sign Required">
      <formula>NOT(ISERROR(SEARCH("New Sign Required",H7)))</formula>
    </cfRule>
  </conditionalFormatting>
  <conditionalFormatting sqref="G7">
    <cfRule type="containsText" dxfId="36" priority="29" operator="containsText" text="Action Required">
      <formula>NOT(ISERROR(SEARCH("Action Required",G7)))</formula>
    </cfRule>
  </conditionalFormatting>
  <conditionalFormatting sqref="H7">
    <cfRule type="containsText" dxfId="35" priority="28" operator="containsText" text="Action Required">
      <formula>NOT(ISERROR(SEARCH("Action Required",H7)))</formula>
    </cfRule>
  </conditionalFormatting>
  <conditionalFormatting sqref="J2:N2">
    <cfRule type="cellIs" dxfId="34" priority="23" operator="notEqual">
      <formula>0</formula>
    </cfRule>
  </conditionalFormatting>
  <conditionalFormatting sqref="J6:J32">
    <cfRule type="cellIs" dxfId="33" priority="22" operator="equal">
      <formula>0</formula>
    </cfRule>
  </conditionalFormatting>
  <conditionalFormatting sqref="M6:M32">
    <cfRule type="cellIs" dxfId="32" priority="21" operator="equal">
      <formula>0</formula>
    </cfRule>
  </conditionalFormatting>
  <conditionalFormatting sqref="J6:J32 M6:M32">
    <cfRule type="cellIs" dxfId="31" priority="18" operator="equal">
      <formula>"In Progress"</formula>
    </cfRule>
    <cfRule type="cellIs" dxfId="30" priority="19" operator="equal">
      <formula>"Log Issues"</formula>
    </cfRule>
    <cfRule type="cellIs" dxfId="29" priority="20" operator="equal">
      <formula>"N/A"</formula>
    </cfRule>
  </conditionalFormatting>
  <conditionalFormatting sqref="K6:L15">
    <cfRule type="expression" dxfId="28" priority="17">
      <formula>$J6="Log Issues"</formula>
    </cfRule>
  </conditionalFormatting>
  <conditionalFormatting sqref="N6:N15">
    <cfRule type="expression" dxfId="27" priority="16">
      <formula>$M6="Log Issues"</formula>
    </cfRule>
  </conditionalFormatting>
  <conditionalFormatting sqref="G9">
    <cfRule type="containsText" dxfId="26" priority="15" operator="containsText" text="New Tag Required">
      <formula>NOT(ISERROR(SEARCH("New Tag Required",G9)))</formula>
    </cfRule>
  </conditionalFormatting>
  <conditionalFormatting sqref="H9">
    <cfRule type="containsText" dxfId="25" priority="14" operator="containsText" text="New Sign Required">
      <formula>NOT(ISERROR(SEARCH("New Sign Required",H9)))</formula>
    </cfRule>
  </conditionalFormatting>
  <conditionalFormatting sqref="G9">
    <cfRule type="containsText" dxfId="24" priority="13" operator="containsText" text="Action Required">
      <formula>NOT(ISERROR(SEARCH("Action Required",G9)))</formula>
    </cfRule>
  </conditionalFormatting>
  <conditionalFormatting sqref="H9">
    <cfRule type="containsText" dxfId="23" priority="12" operator="containsText" text="Action Required">
      <formula>NOT(ISERROR(SEARCH("Action Required",H9)))</formula>
    </cfRule>
  </conditionalFormatting>
  <conditionalFormatting sqref="H1:H7 H9:H1048576">
    <cfRule type="containsText" dxfId="22" priority="10" operator="containsText" text="Remove Old Sign">
      <formula>NOT(ISERROR(SEARCH("Remove Old Sign",H1)))</formula>
    </cfRule>
    <cfRule type="containsText" dxfId="21" priority="11" operator="containsText" text="Move Sign to New Location">
      <formula>NOT(ISERROR(SEARCH("Move Sign to New Location",H1)))</formula>
    </cfRule>
  </conditionalFormatting>
  <conditionalFormatting sqref="G1:G7 G9:G1048576">
    <cfRule type="containsText" dxfId="20" priority="9" operator="containsText" text="Remove Old Tag">
      <formula>NOT(ISERROR(SEARCH("Remove Old Tag",G1)))</formula>
    </cfRule>
  </conditionalFormatting>
  <conditionalFormatting sqref="D8">
    <cfRule type="containsText" dxfId="19" priority="8" operator="containsText" text="Yes">
      <formula>NOT(ISERROR(SEARCH("Yes",D8)))</formula>
    </cfRule>
  </conditionalFormatting>
  <conditionalFormatting sqref="G8">
    <cfRule type="containsText" dxfId="18" priority="7" operator="containsText" text="New Tag Required">
      <formula>NOT(ISERROR(SEARCH("New Tag Required",G8)))</formula>
    </cfRule>
  </conditionalFormatting>
  <conditionalFormatting sqref="H8">
    <cfRule type="containsText" dxfId="17" priority="6" operator="containsText" text="New Sign Required">
      <formula>NOT(ISERROR(SEARCH("New Sign Required",H8)))</formula>
    </cfRule>
  </conditionalFormatting>
  <conditionalFormatting sqref="G8">
    <cfRule type="containsText" dxfId="16" priority="5" operator="containsText" text="Action Required">
      <formula>NOT(ISERROR(SEARCH("Action Required",G8)))</formula>
    </cfRule>
  </conditionalFormatting>
  <conditionalFormatting sqref="H8">
    <cfRule type="containsText" dxfId="15" priority="4" operator="containsText" text="Action Required">
      <formula>NOT(ISERROR(SEARCH("Action Required",H8)))</formula>
    </cfRule>
  </conditionalFormatting>
  <conditionalFormatting sqref="H8">
    <cfRule type="containsText" dxfId="14" priority="2" operator="containsText" text="Remove Old Sign">
      <formula>NOT(ISERROR(SEARCH("Remove Old Sign",H8)))</formula>
    </cfRule>
    <cfRule type="containsText" dxfId="13" priority="3" operator="containsText" text="Move Sign to New Location">
      <formula>NOT(ISERROR(SEARCH("Move Sign to New Location",H8)))</formula>
    </cfRule>
  </conditionalFormatting>
  <conditionalFormatting sqref="G8">
    <cfRule type="containsText" dxfId="12" priority="1" operator="containsText" text="Remove Old Tag">
      <formula>NOT(ISERROR(SEARCH("Remove Old Tag",G8)))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0" sqref="C1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0027</v>
      </c>
      <c r="C1" s="39"/>
      <c r="D1" s="17" t="s">
        <v>10</v>
      </c>
      <c r="E1" s="40">
        <f>'KD Changes'!G1</f>
        <v>42599</v>
      </c>
    </row>
    <row r="2" spans="1:10" ht="15" customHeight="1" x14ac:dyDescent="0.25">
      <c r="A2" s="43" t="s">
        <v>8</v>
      </c>
      <c r="B2" s="44" t="str">
        <f>VLOOKUP(B1,[1]BuildingList!A:B,2,FALSE)</f>
        <v>Patterson Office Tower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83</v>
      </c>
      <c r="B6" s="80" t="s">
        <v>85</v>
      </c>
      <c r="C6" s="41" t="s">
        <v>64</v>
      </c>
      <c r="G6" s="29"/>
      <c r="H6" s="29"/>
      <c r="I6" s="41"/>
      <c r="J6" s="41"/>
    </row>
    <row r="7" spans="1:10" x14ac:dyDescent="0.25">
      <c r="A7" s="79" t="s">
        <v>84</v>
      </c>
      <c r="B7" s="80" t="s">
        <v>86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VLOOKUP(A373,[4]UKBuilding_List!$A$1:$D$376,3,FALSE)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VLOOKUP(A374,[4]UKBuilding_List!$A$1:$D$376,3,FALSE)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VLOOKUP(A375,[4]UKBuilding_List!$A$1:$D$376,3,FALSE)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VLOOKUP(A376,[4]UKBuilding_List!$A$1:$D$376,3,FALSE)</f>
        <v>1101 S. Limestone</v>
      </c>
      <c r="C376" s="1"/>
    </row>
    <row r="377" spans="1:3" x14ac:dyDescent="0.25">
      <c r="A377" s="2" t="str">
        <f>([4]UKBuilding_List!A377)</f>
        <v>9362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9363</v>
      </c>
      <c r="B378" s="3" t="e">
        <f>VLOOKUP(A378,[4]UKBuilding_List!$A$1:$D$376,3,FALSE)</f>
        <v>#N/A</v>
      </c>
      <c r="C378" s="1"/>
    </row>
    <row r="379" spans="1:3" x14ac:dyDescent="0.25">
      <c r="A379" s="2">
        <f>([4]UKBuilding_List!A379)</f>
        <v>9813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9853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9854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9861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2016-08-22T18:33:08Z</dcterms:modified>
</cp:coreProperties>
</file>