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748" yWindow="-192" windowWidth="16752" windowHeight="133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9" i="1" l="1"/>
  <c r="M10" i="1"/>
  <c r="M11" i="1"/>
  <c r="M12" i="1"/>
  <c r="M13" i="1"/>
  <c r="M14" i="1"/>
  <c r="M15" i="1"/>
  <c r="M17" i="1"/>
  <c r="M26" i="1"/>
  <c r="M27" i="1"/>
  <c r="M28" i="1"/>
  <c r="J9" i="1"/>
  <c r="J10" i="1"/>
  <c r="J11" i="1"/>
  <c r="J12" i="1"/>
  <c r="J13" i="1"/>
  <c r="J14" i="1"/>
  <c r="J15" i="1"/>
  <c r="J17" i="1"/>
  <c r="J26" i="1"/>
  <c r="J27" i="1"/>
  <c r="J28" i="1"/>
  <c r="H34" i="1" l="1"/>
  <c r="G34" i="1"/>
  <c r="M34" i="1" l="1"/>
  <c r="K2" i="1" s="1"/>
  <c r="J3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<sst xmlns="http://schemas.openxmlformats.org/spreadsheetml/2006/main" count="254" uniqueCount="121">
  <si>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</si>
  <si>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</si>
  <si>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</si>
  <si>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</si>
  <si>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</si>
  <si>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</si>
  <si>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</si>
  <si>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</si>
  <si>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</si>
  <si>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</si>
  <si>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</si>
  <si>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</si>
  <si>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</si>
  <si>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</si>
  <si>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</si>
  <si>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</si>
  <si>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</si>
  <si>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</si>
  <si>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</si>
  <si>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</si>
  <si>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</si>
  <si>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</si>
  <si>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</si>
  <si>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</si>
  <si>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</si>
  <si>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</si>
  <si>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</si>
  <si>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</si>
  <si>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</si>
  <si>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</si>
  <si>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</si>
  <si>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</si>
  <si>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</si>
  <si>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</si>
  <si>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</si>
  <si>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</si>
  <si>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</si>
  <si>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</si>
  <si>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</si>
  <si>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</si>
  <si>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</si>
  <si>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</si>
  <si>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</si>
  <si>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</si>
  <si>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</si>
  <si>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</si>
  <si>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</si>
  <si>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</si>
  <si>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</si>
  <si>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</si>
  <si>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</si>
  <si>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</si>
  <si>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</si>
  <si>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</si>
  <si>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</si>
  <si>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</si>
  <si>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</si>
  <si>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</si>
  <si>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</si>
  <si>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</si>
  <si>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</si>
  <si>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</si>
  <si>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</si>
  <si>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</si>
  <si>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</si>
  <si>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</si>
  <si>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</si>
  <si>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</si>
  <si>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</si>
  <si>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</si>
  <si>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</si>
  <si>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</si>
  <si>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</si>
  <si>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0027</t>
  </si>
  <si>
    <t>311</t>
  </si>
  <si>
    <t>03</t>
  </si>
  <si>
    <t>13</t>
  </si>
  <si>
    <t>Room created from rooms 317 and 321</t>
  </si>
  <si>
    <t>04</t>
  </si>
  <si>
    <t>06</t>
  </si>
  <si>
    <t>Room Created from room 605</t>
  </si>
  <si>
    <t>10</t>
  </si>
  <si>
    <t>Entry wall was removed and replaced with  Glass storefront.</t>
  </si>
  <si>
    <t>15</t>
  </si>
  <si>
    <t>Absorbed into room 467</t>
  </si>
  <si>
    <t>Was 602</t>
  </si>
  <si>
    <t>Was 600</t>
  </si>
  <si>
    <t>619A1</t>
  </si>
  <si>
    <t>Was 615</t>
  </si>
  <si>
    <t>Room Divided up into 2 equal spaces and renumbered. Remove sign that says 309</t>
  </si>
  <si>
    <t>Room created from space in room 1055. Make sure signage is replaced with 1059</t>
  </si>
  <si>
    <t>Absorbed into rooms 1353 and 1357</t>
  </si>
  <si>
    <t>Place new tag at old 1543 door - Absorbed into room 1545</t>
  </si>
  <si>
    <t>0203</t>
  </si>
  <si>
    <t>0205</t>
  </si>
  <si>
    <t>0213A</t>
  </si>
  <si>
    <t>Moved Door</t>
  </si>
  <si>
    <t>Door added in this room, leads into room 615 Leave sign in place, it already says 619A1</t>
  </si>
  <si>
    <t>02</t>
  </si>
  <si>
    <t>LX-0027-03-313</t>
  </si>
  <si>
    <t>PATTERSON TOWER - Room 313</t>
  </si>
  <si>
    <t>LX-0027-03-310</t>
  </si>
  <si>
    <t>PATTERSON TOWER - Room 319</t>
  </si>
  <si>
    <t>LX-0027-04-465</t>
  </si>
  <si>
    <t>PATTERSON TOWER - Room 465</t>
  </si>
  <si>
    <t>LX-0027-06-600</t>
  </si>
  <si>
    <t>PATTERSON TOWER - Room 600</t>
  </si>
  <si>
    <t>PATTERSON TOWER - Room 606</t>
  </si>
  <si>
    <t>LX-0027-06-606</t>
  </si>
  <si>
    <t>LX-0027-06-607</t>
  </si>
  <si>
    <t>PATTERSON TOWER - Room 607</t>
  </si>
  <si>
    <t>LX-0027-06-604</t>
  </si>
  <si>
    <t>PATTERSON TOWER - Room 604</t>
  </si>
  <si>
    <t>LX-0027-06-619A1</t>
  </si>
  <si>
    <t>PATTERSON TOWER - Room 619A1</t>
  </si>
  <si>
    <t>LX-0027-10-1059</t>
  </si>
  <si>
    <t>PATTERSON TOWER - Room 1059</t>
  </si>
  <si>
    <t>LX-0027-13-1355</t>
  </si>
  <si>
    <t>PATTERSON TOWER - Room 1355</t>
  </si>
  <si>
    <t>LX-0027-15-1543</t>
  </si>
  <si>
    <t>PATTERSON TOWER - Room 1543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</si>
</sst>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38" borderId="0" xfId="0" applyFill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3" fillId="0" borderId="0" xfId="43" applyFill="1" applyAlignment="1" applyProtection="1">
      <alignment horizontal="left"/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opLeftCell="A13" zoomScale="90" zoomScaleNormal="90" workbookViewId="0">
      <selection activeCell="A22" sqref="A22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4">
        <v>42087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Patterson Office Tower</v>
      </c>
      <c r="C2" s="72"/>
      <c r="F2" s="24" t="s">
        <v>12</v>
      </c>
      <c r="G2" s="61" t="s">
        <v>62</v>
      </c>
      <c r="J2" s="15">
        <f>G34-J34</f>
        <v>9</v>
      </c>
      <c r="K2" s="15">
        <f>H34-M34</f>
        <v>4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93</v>
      </c>
      <c r="B6" s="28" t="s">
        <v>98</v>
      </c>
      <c r="C6" s="11" t="s">
        <v>96</v>
      </c>
      <c r="D6" s="17" t="s">
        <v>6</v>
      </c>
      <c r="E6" s="37">
        <v>143</v>
      </c>
      <c r="F6" s="37">
        <v>143</v>
      </c>
      <c r="G6" s="34" t="s">
        <v>3</v>
      </c>
      <c r="H6" s="17" t="s">
        <v>13</v>
      </c>
      <c r="J6" s="10"/>
      <c r="K6" s="35"/>
      <c r="L6" s="10"/>
      <c r="M6" s="10"/>
      <c r="N6" s="35"/>
      <c r="O6" s="10"/>
    </row>
    <row r="7" spans="1:16" x14ac:dyDescent="0.3">
      <c r="A7" s="33" t="s">
        <v>94</v>
      </c>
      <c r="B7" s="28" t="s">
        <v>98</v>
      </c>
      <c r="C7" s="11" t="s">
        <v>96</v>
      </c>
      <c r="D7" s="17" t="s">
        <v>5</v>
      </c>
      <c r="E7" s="37">
        <v>143</v>
      </c>
      <c r="F7" s="37">
        <v>144</v>
      </c>
      <c r="G7" s="34" t="s">
        <v>3</v>
      </c>
      <c r="H7" s="17" t="s">
        <v>13</v>
      </c>
      <c r="J7" s="10"/>
      <c r="K7" s="35"/>
      <c r="L7" s="10"/>
      <c r="M7" s="10"/>
      <c r="N7" s="35"/>
      <c r="O7" s="10"/>
    </row>
    <row r="8" spans="1:16" x14ac:dyDescent="0.3">
      <c r="A8" s="33" t="s">
        <v>95</v>
      </c>
      <c r="B8" s="28" t="s">
        <v>98</v>
      </c>
      <c r="C8" s="11" t="s">
        <v>96</v>
      </c>
      <c r="D8" s="17" t="s">
        <v>5</v>
      </c>
      <c r="E8" s="37">
        <v>217</v>
      </c>
      <c r="F8" s="37">
        <v>217</v>
      </c>
      <c r="G8" s="34" t="s">
        <v>3</v>
      </c>
      <c r="H8" s="17" t="s">
        <v>13</v>
      </c>
      <c r="J8" s="10"/>
      <c r="K8" s="35"/>
      <c r="L8" s="10"/>
      <c r="M8" s="10"/>
      <c r="N8" s="35"/>
      <c r="O8" s="10"/>
    </row>
    <row r="9" spans="1:16" ht="43.2" x14ac:dyDescent="0.3">
      <c r="A9" s="33" t="s">
        <v>74</v>
      </c>
      <c r="B9" s="28" t="s">
        <v>75</v>
      </c>
      <c r="C9" s="11" t="s">
        <v>22</v>
      </c>
      <c r="D9" s="17" t="s">
        <v>5</v>
      </c>
      <c r="E9" s="37">
        <v>294</v>
      </c>
      <c r="F9" s="37">
        <v>145</v>
      </c>
      <c r="G9" s="34" t="s">
        <v>3</v>
      </c>
      <c r="H9" s="17" t="s">
        <v>56</v>
      </c>
      <c r="I9" s="11" t="s">
        <v>89</v>
      </c>
      <c r="J9" s="10">
        <f>IF(G9="No Change","N/A",IF(G9="New Tag Required",Lookup!F:F,IF(G9="Remove Old Tag",Lookup!F:F,IF(G9="N/A","N/A",""))))</f>
        <v>0</v>
      </c>
      <c r="K9" s="35"/>
      <c r="L9" s="10"/>
      <c r="M9" s="10">
        <f>IF(H9="No Change","N/A",IF(H9="New Tag Required",Lookup!F:F,IF(H9="Remove Old Sign",Lookup!F:F,IF(H9="N/A","N/A",""))))</f>
        <v>0</v>
      </c>
      <c r="N9" s="35"/>
      <c r="O9" s="10"/>
    </row>
    <row r="10" spans="1:16" x14ac:dyDescent="0.3">
      <c r="A10" s="38">
        <v>313</v>
      </c>
      <c r="B10" s="28" t="s">
        <v>75</v>
      </c>
      <c r="C10" s="11" t="s">
        <v>24</v>
      </c>
      <c r="D10" s="17" t="s">
        <v>5</v>
      </c>
      <c r="E10" s="34">
        <v>0</v>
      </c>
      <c r="F10" s="34">
        <v>145</v>
      </c>
      <c r="G10" s="34" t="s">
        <v>2</v>
      </c>
      <c r="H10" s="17" t="s">
        <v>2</v>
      </c>
      <c r="J10" s="10" t="str">
        <f>IF(G10="No Change","N/A",IF(G10="New Tag Required",Lookup!F:F,IF(G10="Remove Old Tag",Lookup!F:F,IF(G10="N/A","N/A",""))))</f>
        <v>N/A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ht="15" x14ac:dyDescent="0.25">
      <c r="A11" s="38">
        <v>317</v>
      </c>
      <c r="B11" s="28" t="s">
        <v>75</v>
      </c>
      <c r="C11" s="11" t="s">
        <v>22</v>
      </c>
      <c r="D11" s="17" t="s">
        <v>5</v>
      </c>
      <c r="E11" s="34">
        <v>219</v>
      </c>
      <c r="F11" s="34">
        <v>145</v>
      </c>
      <c r="G11" s="34" t="s">
        <v>2</v>
      </c>
      <c r="H11" s="17" t="s">
        <v>2</v>
      </c>
      <c r="J11" s="10" t="str">
        <f>IF(G11="No Change","N/A",IF(G11="New Tag Required",Lookup!F:F,IF(G11="Remove Old Tag",Lookup!F:F,IF(G11="N/A","N/A",""))))</f>
        <v>N/A</v>
      </c>
      <c r="K11" s="35"/>
      <c r="L11" s="10"/>
      <c r="M11" s="10" t="str">
        <f>IF(H11="No Change","N/A",IF(H11="New Tag Required",Lookup!F:F,IF(H11="Remove Old Sign",Lookup!F:F,IF(H11="N/A","N/A",""))))</f>
        <v>N/A</v>
      </c>
      <c r="N11" s="35"/>
      <c r="O11" s="10"/>
    </row>
    <row r="12" spans="1:16" ht="30" x14ac:dyDescent="0.25">
      <c r="A12" s="38">
        <v>319</v>
      </c>
      <c r="B12" s="28" t="s">
        <v>75</v>
      </c>
      <c r="C12" s="11" t="s">
        <v>24</v>
      </c>
      <c r="D12" s="17" t="s">
        <v>5</v>
      </c>
      <c r="E12" s="34">
        <v>0</v>
      </c>
      <c r="F12" s="34">
        <v>144</v>
      </c>
      <c r="G12" s="34" t="s">
        <v>3</v>
      </c>
      <c r="H12" s="17" t="s">
        <v>2</v>
      </c>
      <c r="I12" s="11" t="s">
        <v>77</v>
      </c>
      <c r="J12" s="10">
        <f>IF(G12="No Change","N/A",IF(G12="New Tag Required",Lookup!F:F,IF(G12="Remove Old Tag",Lookup!F:F,IF(G12="N/A","N/A",""))))</f>
        <v>0</v>
      </c>
      <c r="K12" s="35"/>
      <c r="L12" s="10"/>
      <c r="M12" s="10" t="str">
        <f>IF(H12="No Change","N/A",IF(H12="New Tag Required",Lookup!F:F,IF(H12="Remove Old Sign",Lookup!F:F,IF(H12="N/A","N/A",""))))</f>
        <v>N/A</v>
      </c>
      <c r="N12" s="35"/>
      <c r="O12" s="10"/>
    </row>
    <row r="13" spans="1:16" ht="15" x14ac:dyDescent="0.25">
      <c r="A13" s="38">
        <v>321</v>
      </c>
      <c r="B13" s="28" t="s">
        <v>75</v>
      </c>
      <c r="C13" s="11" t="s">
        <v>22</v>
      </c>
      <c r="D13" s="17" t="s">
        <v>5</v>
      </c>
      <c r="E13" s="34">
        <v>221</v>
      </c>
      <c r="F13" s="34">
        <v>146</v>
      </c>
      <c r="G13" s="34" t="s">
        <v>2</v>
      </c>
      <c r="H13" s="17" t="s">
        <v>2</v>
      </c>
      <c r="J13" s="10" t="str">
        <f>IF(G13="No Change","N/A",IF(G13="New Tag Required",Lookup!F:F,IF(G13="Remove Old Tag",Lookup!F:F,IF(G13="N/A","N/A",""))))</f>
        <v>N/A</v>
      </c>
      <c r="K13" s="35"/>
      <c r="L13" s="10"/>
      <c r="M13" s="10" t="str">
        <f>IF(H13="No Change","N/A",IF(H13="New Tag Required",Lookup!F:F,IF(H13="Remove Old Sign",Lookup!F:F,IF(H13="N/A","N/A",""))))</f>
        <v>N/A</v>
      </c>
      <c r="N13" s="35"/>
      <c r="O13" s="10"/>
    </row>
    <row r="14" spans="1:16" ht="15" x14ac:dyDescent="0.25">
      <c r="A14" s="36">
        <v>465</v>
      </c>
      <c r="B14" s="28" t="s">
        <v>78</v>
      </c>
      <c r="C14" s="11" t="s">
        <v>53</v>
      </c>
      <c r="D14" s="17" t="s">
        <v>5</v>
      </c>
      <c r="E14" s="34">
        <v>146</v>
      </c>
      <c r="F14" s="34">
        <v>0</v>
      </c>
      <c r="G14" s="34" t="s">
        <v>2</v>
      </c>
      <c r="H14" s="17" t="s">
        <v>56</v>
      </c>
      <c r="I14" s="11" t="s">
        <v>84</v>
      </c>
      <c r="J14" s="10" t="str">
        <f>IF(G14="No Change","N/A",IF(G14="New Tag Required",Lookup!F:F,IF(G14="Remove Old Tag",Lookup!F:F,IF(G14="N/A","N/A",""))))</f>
        <v>N/A</v>
      </c>
      <c r="K14" s="40"/>
      <c r="M14" s="10">
        <f>IF(H14="No Change","N/A",IF(H14="New Tag Required",Lookup!F:F,IF(H14="Remove Old Sign",Lookup!F:F,IF(H14="N/A","N/A",""))))</f>
        <v>0</v>
      </c>
      <c r="N14" s="40"/>
    </row>
    <row r="15" spans="1:16" x14ac:dyDescent="0.3">
      <c r="A15" s="36">
        <v>467</v>
      </c>
      <c r="B15" s="28" t="s">
        <v>78</v>
      </c>
      <c r="C15" s="11" t="s">
        <v>51</v>
      </c>
      <c r="D15" s="17" t="s">
        <v>5</v>
      </c>
      <c r="E15" s="34">
        <v>144</v>
      </c>
      <c r="F15" s="34">
        <v>295</v>
      </c>
      <c r="G15" s="34" t="s">
        <v>2</v>
      </c>
      <c r="H15" s="17" t="s">
        <v>2</v>
      </c>
      <c r="J15" s="10" t="str">
        <f>IF(G15="No Change","N/A",IF(G15="New Tag Required",Lookup!F:F,IF(G15="Remove Old Tag",Lookup!F:F,IF(G15="N/A","N/A",""))))</f>
        <v>N/A</v>
      </c>
      <c r="K15" s="40"/>
      <c r="M15" s="10" t="str">
        <f>IF(H15="No Change","N/A",IF(H15="New Tag Required",Lookup!F:F,IF(H15="Remove Old Sign",Lookup!F:F,IF(H15="N/A","N/A",""))))</f>
        <v>N/A</v>
      </c>
      <c r="N15" s="40"/>
    </row>
    <row r="16" spans="1:16" x14ac:dyDescent="0.3">
      <c r="A16" s="36">
        <v>606</v>
      </c>
      <c r="B16" s="28" t="s">
        <v>79</v>
      </c>
      <c r="C16" s="11" t="s">
        <v>85</v>
      </c>
      <c r="D16" s="17" t="s">
        <v>5</v>
      </c>
      <c r="E16" s="34">
        <v>306</v>
      </c>
      <c r="F16" s="34">
        <v>215</v>
      </c>
      <c r="G16" s="34" t="s">
        <v>3</v>
      </c>
      <c r="H16" s="17" t="s">
        <v>18</v>
      </c>
      <c r="J16" s="10"/>
      <c r="K16" s="40"/>
      <c r="M16" s="10"/>
      <c r="N16" s="40"/>
    </row>
    <row r="17" spans="1:14" x14ac:dyDescent="0.3">
      <c r="A17" s="36">
        <v>602</v>
      </c>
      <c r="B17" s="28" t="s">
        <v>79</v>
      </c>
      <c r="C17" s="11" t="s">
        <v>86</v>
      </c>
      <c r="D17" s="17" t="s">
        <v>5</v>
      </c>
      <c r="E17" s="34">
        <v>341</v>
      </c>
      <c r="F17" s="34">
        <v>219</v>
      </c>
      <c r="G17" s="34" t="s">
        <v>3</v>
      </c>
      <c r="H17" s="17" t="s">
        <v>18</v>
      </c>
      <c r="J17" s="10">
        <f>IF(G17="No Change","N/A",IF(G17="New Tag Required",Lookup!F:F,IF(G17="Remove Old Tag",Lookup!F:F,IF(G17="N/A","N/A",""))))</f>
        <v>0</v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>
        <v>604</v>
      </c>
      <c r="B18" s="28" t="s">
        <v>79</v>
      </c>
      <c r="C18" s="11" t="s">
        <v>24</v>
      </c>
      <c r="D18" s="17" t="s">
        <v>5</v>
      </c>
      <c r="E18" s="34">
        <v>0</v>
      </c>
      <c r="F18" s="34">
        <v>217</v>
      </c>
      <c r="G18" s="34" t="s">
        <v>3</v>
      </c>
      <c r="H18" s="17" t="s">
        <v>18</v>
      </c>
      <c r="J18" s="10"/>
      <c r="K18" s="40"/>
      <c r="M18" s="10"/>
      <c r="N18" s="40"/>
    </row>
    <row r="19" spans="1:14" x14ac:dyDescent="0.3">
      <c r="A19" s="36">
        <v>605</v>
      </c>
      <c r="B19" s="28" t="s">
        <v>79</v>
      </c>
      <c r="C19" s="11" t="s">
        <v>22</v>
      </c>
      <c r="D19" s="17" t="s">
        <v>5</v>
      </c>
      <c r="E19" s="34">
        <v>219</v>
      </c>
      <c r="F19" s="34">
        <v>144</v>
      </c>
      <c r="G19" s="34" t="s">
        <v>2</v>
      </c>
      <c r="H19" s="17" t="s">
        <v>2</v>
      </c>
      <c r="J19" s="10"/>
      <c r="K19" s="40"/>
      <c r="M19" s="10"/>
      <c r="N19" s="40"/>
    </row>
    <row r="20" spans="1:14" x14ac:dyDescent="0.3">
      <c r="A20" s="36">
        <v>607</v>
      </c>
      <c r="B20" s="28" t="s">
        <v>79</v>
      </c>
      <c r="C20" s="11" t="s">
        <v>24</v>
      </c>
      <c r="D20" s="17" t="s">
        <v>5</v>
      </c>
      <c r="E20" s="34">
        <v>0</v>
      </c>
      <c r="F20" s="34">
        <v>144</v>
      </c>
      <c r="G20" s="34" t="s">
        <v>3</v>
      </c>
      <c r="H20" s="17" t="s">
        <v>2</v>
      </c>
      <c r="I20" s="11" t="s">
        <v>80</v>
      </c>
      <c r="J20" s="10"/>
      <c r="K20" s="40"/>
      <c r="M20" s="10"/>
      <c r="N20" s="40"/>
    </row>
    <row r="21" spans="1:14" x14ac:dyDescent="0.3">
      <c r="A21" s="36">
        <v>613</v>
      </c>
      <c r="B21" s="28" t="s">
        <v>79</v>
      </c>
      <c r="C21" s="11" t="s">
        <v>22</v>
      </c>
      <c r="D21" s="17" t="s">
        <v>5</v>
      </c>
      <c r="E21" s="34">
        <v>219</v>
      </c>
      <c r="F21" s="34">
        <v>145</v>
      </c>
      <c r="G21" s="34" t="s">
        <v>2</v>
      </c>
      <c r="H21" s="17" t="s">
        <v>13</v>
      </c>
      <c r="J21" s="10"/>
      <c r="K21" s="40"/>
      <c r="M21" s="10"/>
      <c r="N21" s="40"/>
    </row>
    <row r="22" spans="1:14" ht="43.2" x14ac:dyDescent="0.3">
      <c r="A22" s="73" t="s">
        <v>87</v>
      </c>
      <c r="B22" s="74" t="s">
        <v>79</v>
      </c>
      <c r="C22" s="75" t="s">
        <v>88</v>
      </c>
      <c r="D22" s="76"/>
      <c r="E22" s="77"/>
      <c r="F22" s="77"/>
      <c r="G22" s="70" t="s">
        <v>3</v>
      </c>
      <c r="H22" s="76" t="s">
        <v>13</v>
      </c>
      <c r="I22" s="75" t="s">
        <v>97</v>
      </c>
      <c r="J22" s="10"/>
      <c r="K22" s="40"/>
      <c r="M22" s="10"/>
      <c r="N22" s="40"/>
    </row>
    <row r="23" spans="1:14" x14ac:dyDescent="0.3">
      <c r="A23" s="36"/>
      <c r="C23" s="11"/>
      <c r="E23" s="34"/>
      <c r="F23" s="34"/>
      <c r="G23" s="34"/>
      <c r="J23" s="10"/>
      <c r="K23" s="40"/>
      <c r="M23" s="10"/>
      <c r="N23" s="40"/>
    </row>
    <row r="24" spans="1:14" ht="28.8" x14ac:dyDescent="0.3">
      <c r="A24" s="36">
        <v>1055</v>
      </c>
      <c r="B24" s="28" t="s">
        <v>81</v>
      </c>
      <c r="C24" s="11" t="s">
        <v>22</v>
      </c>
      <c r="D24" s="17" t="s">
        <v>5</v>
      </c>
      <c r="E24" s="34">
        <v>365</v>
      </c>
      <c r="F24" s="34">
        <v>169</v>
      </c>
      <c r="G24" s="34" t="s">
        <v>2</v>
      </c>
      <c r="H24" s="17" t="s">
        <v>2</v>
      </c>
      <c r="I24" s="11" t="s">
        <v>82</v>
      </c>
      <c r="J24" s="10"/>
      <c r="K24" s="40"/>
      <c r="M24" s="10"/>
      <c r="N24" s="40"/>
    </row>
    <row r="25" spans="1:14" ht="43.2" x14ac:dyDescent="0.3">
      <c r="A25" s="36">
        <v>1059</v>
      </c>
      <c r="B25" s="28" t="s">
        <v>81</v>
      </c>
      <c r="C25" s="11" t="s">
        <v>24</v>
      </c>
      <c r="D25" s="17" t="s">
        <v>5</v>
      </c>
      <c r="E25" s="34">
        <v>0</v>
      </c>
      <c r="F25" s="34">
        <v>192</v>
      </c>
      <c r="G25" s="34" t="s">
        <v>3</v>
      </c>
      <c r="H25" s="17" t="s">
        <v>18</v>
      </c>
      <c r="I25" s="11" t="s">
        <v>90</v>
      </c>
      <c r="J25" s="10"/>
      <c r="K25" s="40"/>
      <c r="M25" s="10"/>
      <c r="N25" s="40"/>
    </row>
    <row r="26" spans="1:14" ht="28.8" x14ac:dyDescent="0.3">
      <c r="A26" s="36">
        <v>1355</v>
      </c>
      <c r="B26" s="28" t="s">
        <v>76</v>
      </c>
      <c r="C26" s="11" t="s">
        <v>53</v>
      </c>
      <c r="D26" s="17" t="s">
        <v>5</v>
      </c>
      <c r="E26" s="34">
        <v>144</v>
      </c>
      <c r="F26" s="34">
        <v>0</v>
      </c>
      <c r="G26" s="34" t="s">
        <v>13</v>
      </c>
      <c r="H26" s="17" t="s">
        <v>56</v>
      </c>
      <c r="I26" s="11" t="s">
        <v>91</v>
      </c>
      <c r="J26" s="10" t="str">
        <f>IF(G26="No Change","N/A",IF(G26="New Tag Required",Lookup!F:F,IF(G26="Remove Old Tag",Lookup!F:F,IF(G26="N/A","N/A",""))))</f>
        <v>N/A</v>
      </c>
      <c r="K26" s="40"/>
      <c r="M26" s="10">
        <f>IF(H26="No Change","N/A",IF(H26="New Tag Required",Lookup!F:F,IF(H26="Remove Old Sign",Lookup!F:F,IF(H26="N/A","N/A",""))))</f>
        <v>0</v>
      </c>
      <c r="N26" s="40"/>
    </row>
    <row r="27" spans="1:14" ht="15" x14ac:dyDescent="0.25">
      <c r="A27" s="36">
        <v>1353</v>
      </c>
      <c r="B27" s="28" t="s">
        <v>76</v>
      </c>
      <c r="C27" s="11" t="s">
        <v>51</v>
      </c>
      <c r="D27" s="17" t="s">
        <v>5</v>
      </c>
      <c r="E27" s="34">
        <v>144</v>
      </c>
      <c r="F27" s="34">
        <v>219</v>
      </c>
      <c r="G27" s="34" t="s">
        <v>2</v>
      </c>
      <c r="H27" s="17" t="s">
        <v>2</v>
      </c>
      <c r="J27" s="10" t="str">
        <f>IF(G27="No Change","N/A",IF(G27="New Tag Required",Lookup!F:F,IF(G27="Remove Old Tag",Lookup!F:F,IF(G27="N/A","N/A",""))))</f>
        <v>N/A</v>
      </c>
      <c r="K27" s="40"/>
      <c r="M27" s="10" t="str">
        <f>IF(H27="No Change","N/A",IF(H27="New Tag Required",Lookup!F:F,IF(H27="Remove Old Sign",Lookup!F:F,IF(H27="N/A","N/A",""))))</f>
        <v>N/A</v>
      </c>
      <c r="N27" s="40"/>
    </row>
    <row r="28" spans="1:14" ht="15" x14ac:dyDescent="0.25">
      <c r="A28" s="36">
        <v>1357</v>
      </c>
      <c r="B28" s="28" t="s">
        <v>76</v>
      </c>
      <c r="C28" s="11" t="s">
        <v>51</v>
      </c>
      <c r="D28" s="17" t="s">
        <v>5</v>
      </c>
      <c r="E28" s="34">
        <v>144</v>
      </c>
      <c r="F28" s="34">
        <v>219</v>
      </c>
      <c r="G28" s="34" t="s">
        <v>2</v>
      </c>
      <c r="H28" s="17" t="s">
        <v>2</v>
      </c>
      <c r="J28" s="10" t="str">
        <f>IF(G28="No Change","N/A",IF(G28="New Tag Required",Lookup!F:F,IF(G28="Remove Old Tag",Lookup!F:F,IF(G28="N/A","N/A",""))))</f>
        <v>N/A</v>
      </c>
      <c r="K28" s="40"/>
      <c r="M28" s="10" t="str">
        <f>IF(H28="No Change","N/A",IF(H28="New Tag Required",Lookup!F:F,IF(H28="Remove Old Sign",Lookup!F:F,IF(H28="N/A","N/A",""))))</f>
        <v>N/A</v>
      </c>
      <c r="N28" s="40"/>
    </row>
    <row r="29" spans="1:14" ht="28.8" x14ac:dyDescent="0.3">
      <c r="A29" s="36">
        <v>1543</v>
      </c>
      <c r="B29" s="28" t="s">
        <v>83</v>
      </c>
      <c r="C29" s="11" t="s">
        <v>53</v>
      </c>
      <c r="D29" s="17" t="s">
        <v>5</v>
      </c>
      <c r="E29" s="34">
        <v>224</v>
      </c>
      <c r="F29" s="34">
        <v>0</v>
      </c>
      <c r="G29" s="34" t="s">
        <v>3</v>
      </c>
      <c r="H29" s="17" t="s">
        <v>56</v>
      </c>
      <c r="I29" s="11" t="s">
        <v>92</v>
      </c>
      <c r="J29" s="10"/>
      <c r="K29" s="40"/>
      <c r="M29" s="10"/>
      <c r="N29" s="40"/>
    </row>
    <row r="30" spans="1:14" ht="15" x14ac:dyDescent="0.25">
      <c r="A30" s="36">
        <v>1545</v>
      </c>
      <c r="B30" s="28" t="s">
        <v>83</v>
      </c>
      <c r="C30" s="11" t="s">
        <v>51</v>
      </c>
      <c r="D30" s="17" t="s">
        <v>5</v>
      </c>
      <c r="E30" s="34">
        <v>252</v>
      </c>
      <c r="F30" s="34">
        <v>487</v>
      </c>
      <c r="G30" s="34" t="s">
        <v>2</v>
      </c>
      <c r="H30" s="17" t="s">
        <v>2</v>
      </c>
      <c r="J30" s="10"/>
      <c r="K30" s="40"/>
      <c r="M30" s="10"/>
      <c r="N30" s="40"/>
    </row>
    <row r="31" spans="1:14" ht="15" x14ac:dyDescent="0.25">
      <c r="A31" s="36"/>
      <c r="C31" s="11"/>
      <c r="E31" s="34"/>
      <c r="F31" s="34"/>
      <c r="G31" s="34"/>
      <c r="J31" s="10"/>
      <c r="K31" s="40"/>
      <c r="M31" s="10"/>
      <c r="N31" s="40"/>
    </row>
    <row r="32" spans="1:14" ht="15.75" thickBot="1" x14ac:dyDescent="0.3">
      <c r="A32" s="36"/>
      <c r="C32" s="11"/>
      <c r="E32" s="34"/>
      <c r="F32" s="34"/>
      <c r="G32" s="34"/>
      <c r="K32" s="40"/>
      <c r="N32" s="40"/>
    </row>
    <row r="33" spans="1:13" ht="45" x14ac:dyDescent="0.25">
      <c r="A33" s="36"/>
      <c r="C33" s="11"/>
      <c r="E33" s="34"/>
      <c r="F33" s="34"/>
      <c r="G33" s="41" t="s">
        <v>47</v>
      </c>
      <c r="H33" s="42" t="s">
        <v>48</v>
      </c>
      <c r="J33" s="43" t="s">
        <v>42</v>
      </c>
      <c r="K33" s="10"/>
      <c r="L33" s="10"/>
      <c r="M33" s="43" t="s">
        <v>43</v>
      </c>
    </row>
    <row r="34" spans="1:13" ht="15.75" thickBot="1" x14ac:dyDescent="0.3">
      <c r="A34" s="36"/>
      <c r="C34" s="11"/>
      <c r="E34" s="34"/>
      <c r="F34" s="34"/>
      <c r="G34" s="14">
        <f>COUNTIF(G9:G33,"New Tag Required")</f>
        <v>9</v>
      </c>
      <c r="H34" s="13">
        <f>COUNTIF(H9:H33,"New Sign Required")</f>
        <v>4</v>
      </c>
      <c r="J34" s="12">
        <f>COUNTIF(J9:J33,"Installed")</f>
        <v>0</v>
      </c>
      <c r="K34" s="10"/>
      <c r="L34" s="10"/>
      <c r="M34" s="12">
        <f>COUNTIF(M9:M33,"Installed")</f>
        <v>0</v>
      </c>
    </row>
    <row r="35" spans="1:13" ht="15" x14ac:dyDescent="0.25">
      <c r="A35" s="36"/>
      <c r="C35" s="11"/>
      <c r="E35" s="34"/>
      <c r="F35" s="34"/>
      <c r="G35" s="34"/>
    </row>
    <row r="36" spans="1:13" ht="15" x14ac:dyDescent="0.25">
      <c r="A36" s="36"/>
      <c r="C36" s="11"/>
      <c r="E36" s="34"/>
      <c r="F36" s="34"/>
      <c r="G36" s="34"/>
    </row>
    <row r="37" spans="1:13" ht="15" x14ac:dyDescent="0.25">
      <c r="A37" s="36"/>
      <c r="C37" s="11"/>
      <c r="E37" s="34"/>
      <c r="F37" s="34"/>
      <c r="G37" s="34"/>
    </row>
    <row r="38" spans="1:13" ht="15" x14ac:dyDescent="0.25">
      <c r="A38" s="36"/>
      <c r="C38" s="11"/>
      <c r="E38" s="34"/>
      <c r="F38" s="34"/>
      <c r="G38" s="34"/>
    </row>
    <row r="39" spans="1:13" x14ac:dyDescent="0.3">
      <c r="A39" s="36"/>
      <c r="C39" s="11"/>
      <c r="E39" s="34"/>
      <c r="F39" s="34"/>
      <c r="G39" s="34"/>
    </row>
    <row r="40" spans="1:13" x14ac:dyDescent="0.3">
      <c r="A40" s="36"/>
      <c r="C40" s="11"/>
      <c r="E40" s="34"/>
      <c r="F40" s="34"/>
      <c r="G40" s="34"/>
    </row>
    <row r="41" spans="1:13" x14ac:dyDescent="0.3">
      <c r="A41" s="36"/>
      <c r="C41" s="11"/>
      <c r="E41" s="34"/>
      <c r="F41" s="34"/>
      <c r="G41" s="34"/>
    </row>
    <row r="42" spans="1:13" x14ac:dyDescent="0.3">
      <c r="A42" s="44"/>
      <c r="C42" s="11"/>
      <c r="E42" s="34"/>
      <c r="F42" s="45"/>
      <c r="G42" s="34"/>
    </row>
    <row r="43" spans="1:13" x14ac:dyDescent="0.3">
      <c r="A43" s="44"/>
      <c r="C43" s="11"/>
      <c r="E43" s="34"/>
      <c r="F43" s="45"/>
      <c r="G43" s="34"/>
    </row>
    <row r="44" spans="1:13" x14ac:dyDescent="0.3">
      <c r="A44" s="44"/>
      <c r="C44" s="11"/>
      <c r="E44" s="34"/>
      <c r="F44" s="46"/>
      <c r="G44" s="34"/>
    </row>
    <row r="45" spans="1:13" x14ac:dyDescent="0.3">
      <c r="A45" s="36"/>
      <c r="C45" s="11"/>
      <c r="E45" s="34"/>
      <c r="F45" s="45"/>
      <c r="G45" s="34"/>
    </row>
    <row r="46" spans="1:13" x14ac:dyDescent="0.3">
      <c r="A46" s="36"/>
      <c r="C46" s="11"/>
      <c r="E46" s="34"/>
      <c r="F46" s="45"/>
      <c r="G46" s="34"/>
    </row>
    <row r="47" spans="1:13" x14ac:dyDescent="0.3">
      <c r="A47" s="47"/>
      <c r="C47" s="11"/>
      <c r="E47" s="34"/>
      <c r="F47" s="34"/>
      <c r="G47" s="34"/>
    </row>
    <row r="48" spans="1:13" x14ac:dyDescent="0.3">
      <c r="A48" s="47"/>
      <c r="C48" s="11"/>
      <c r="E48" s="34"/>
      <c r="F48" s="34"/>
      <c r="G48" s="34"/>
    </row>
    <row r="49" spans="1:7" x14ac:dyDescent="0.3">
      <c r="A49" s="47"/>
      <c r="C49" s="11"/>
      <c r="E49" s="34"/>
      <c r="F49" s="34"/>
      <c r="G49" s="34"/>
    </row>
    <row r="50" spans="1:7" x14ac:dyDescent="0.3">
      <c r="A50" s="47"/>
      <c r="C50" s="11"/>
      <c r="E50" s="34"/>
      <c r="F50" s="34"/>
      <c r="G50" s="34"/>
    </row>
    <row r="51" spans="1:7" x14ac:dyDescent="0.3">
      <c r="A51" s="48"/>
      <c r="C51" s="11"/>
      <c r="E51" s="34"/>
      <c r="F51" s="39"/>
      <c r="G51" s="34"/>
    </row>
    <row r="52" spans="1:7" x14ac:dyDescent="0.3">
      <c r="A52" s="47"/>
      <c r="C52" s="11"/>
      <c r="E52" s="34"/>
      <c r="F52" s="34"/>
      <c r="G52" s="34"/>
    </row>
    <row r="53" spans="1:7" x14ac:dyDescent="0.3">
      <c r="A53" s="47"/>
      <c r="C53" s="11"/>
      <c r="E53" s="34"/>
      <c r="F53" s="34"/>
      <c r="G53" s="34"/>
    </row>
    <row r="54" spans="1:7" x14ac:dyDescent="0.3">
      <c r="A54" s="36"/>
      <c r="C54" s="11"/>
      <c r="E54" s="34"/>
      <c r="F54" s="34"/>
      <c r="G54" s="34"/>
    </row>
    <row r="55" spans="1:7" x14ac:dyDescent="0.3">
      <c r="A55" s="36"/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200" spans="3:3" x14ac:dyDescent="0.3">
      <c r="C20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9:G53 G10:G32">
    <cfRule type="containsText" dxfId="45" priority="127" operator="containsText" text="New Tag Required">
      <formula>NOT(ISERROR(SEARCH("New Tag Required",G10)))</formula>
    </cfRule>
  </conditionalFormatting>
  <conditionalFormatting sqref="D10:D99">
    <cfRule type="containsText" dxfId="44" priority="126" operator="containsText" text="Yes">
      <formula>NOT(ISERROR(SEARCH("Yes",D10)))</formula>
    </cfRule>
  </conditionalFormatting>
  <conditionalFormatting sqref="H39:H99 H200:H421 H10:H32">
    <cfRule type="containsText" dxfId="43" priority="114" operator="containsText" text="New Sign Required">
      <formula>NOT(ISERROR(SEARCH("New Sign Required",H10)))</formula>
    </cfRule>
  </conditionalFormatting>
  <conditionalFormatting sqref="G39:G99 G10:H32">
    <cfRule type="containsText" dxfId="42" priority="113" operator="containsText" text="Action Required">
      <formula>NOT(ISERROR(SEARCH("Action Required",G10)))</formula>
    </cfRule>
  </conditionalFormatting>
  <conditionalFormatting sqref="H39:H99">
    <cfRule type="containsText" dxfId="41" priority="112" operator="containsText" text="Action Required">
      <formula>NOT(ISERROR(SEARCH("Action Required",H39)))</formula>
    </cfRule>
  </conditionalFormatting>
  <conditionalFormatting sqref="G35:G38">
    <cfRule type="containsText" dxfId="40" priority="54" operator="containsText" text="New Tag Required">
      <formula>NOT(ISERROR(SEARCH("New Tag Required",G35)))</formula>
    </cfRule>
  </conditionalFormatting>
  <conditionalFormatting sqref="H35:H38">
    <cfRule type="containsText" dxfId="39" priority="52" operator="containsText" text="New Sign Required">
      <formula>NOT(ISERROR(SEARCH("New Sign Required",H35)))</formula>
    </cfRule>
  </conditionalFormatting>
  <conditionalFormatting sqref="G35:G38">
    <cfRule type="containsText" dxfId="38" priority="51" operator="containsText" text="Action Required">
      <formula>NOT(ISERROR(SEARCH("Action Required",G35)))</formula>
    </cfRule>
  </conditionalFormatting>
  <conditionalFormatting sqref="H35:H38">
    <cfRule type="containsText" dxfId="37" priority="50" operator="containsText" text="Action Required">
      <formula>NOT(ISERROR(SEARCH("Action Required",H35)))</formula>
    </cfRule>
  </conditionalFormatting>
  <conditionalFormatting sqref="D100:D199">
    <cfRule type="containsText" dxfId="36" priority="46" operator="containsText" text="Yes">
      <formula>NOT(ISERROR(SEARCH("Yes",D100)))</formula>
    </cfRule>
  </conditionalFormatting>
  <conditionalFormatting sqref="H100:H199">
    <cfRule type="containsText" dxfId="35" priority="45" operator="containsText" text="New Sign Required">
      <formula>NOT(ISERROR(SEARCH("New Sign Required",H100)))</formula>
    </cfRule>
  </conditionalFormatting>
  <conditionalFormatting sqref="G100:G199">
    <cfRule type="containsText" dxfId="34" priority="44" operator="containsText" text="Action Required">
      <formula>NOT(ISERROR(SEARCH("Action Required",G100)))</formula>
    </cfRule>
  </conditionalFormatting>
  <conditionalFormatting sqref="H100:H199">
    <cfRule type="containsText" dxfId="33" priority="43" operator="containsText" text="Action Required">
      <formula>NOT(ISERROR(SEARCH("Action Required",H100)))</formula>
    </cfRule>
  </conditionalFormatting>
  <conditionalFormatting sqref="D6:D9">
    <cfRule type="containsText" dxfId="32" priority="40" operator="containsText" text="Yes">
      <formula>NOT(ISERROR(SEARCH("Yes",D6)))</formula>
    </cfRule>
  </conditionalFormatting>
  <conditionalFormatting sqref="J2:N2">
    <cfRule type="cellIs" dxfId="31" priority="20" operator="notEqual">
      <formula>0</formula>
    </cfRule>
  </conditionalFormatting>
  <conditionalFormatting sqref="J6:J31">
    <cfRule type="cellIs" dxfId="30" priority="19" operator="equal">
      <formula>0</formula>
    </cfRule>
  </conditionalFormatting>
  <conditionalFormatting sqref="M6:M31">
    <cfRule type="cellIs" dxfId="29" priority="18" operator="equal">
      <formula>0</formula>
    </cfRule>
  </conditionalFormatting>
  <conditionalFormatting sqref="M6:M31 J6:J31">
    <cfRule type="cellIs" dxfId="28" priority="15" operator="equal">
      <formula>"In Progress"</formula>
    </cfRule>
    <cfRule type="cellIs" dxfId="27" priority="16" operator="equal">
      <formula>"Log Issues"</formula>
    </cfRule>
    <cfRule type="cellIs" dxfId="26" priority="17" operator="equal">
      <formula>"N/A"</formula>
    </cfRule>
  </conditionalFormatting>
  <conditionalFormatting sqref="K6:L13">
    <cfRule type="expression" dxfId="25" priority="14">
      <formula>$J6="Log Issues"</formula>
    </cfRule>
  </conditionalFormatting>
  <conditionalFormatting sqref="N6:N13">
    <cfRule type="expression" dxfId="24" priority="13">
      <formula>$M6="Log Issues"</formula>
    </cfRule>
  </conditionalFormatting>
  <conditionalFormatting sqref="G6:G9">
    <cfRule type="containsText" dxfId="23" priority="12" operator="containsText" text="New Tag Required">
      <formula>NOT(ISERROR(SEARCH("New Tag Required",G6)))</formula>
    </cfRule>
  </conditionalFormatting>
  <conditionalFormatting sqref="H6:H9">
    <cfRule type="containsText" dxfId="22" priority="11" operator="containsText" text="New Sign Required">
      <formula>NOT(ISERROR(SEARCH("New Sign Required",H6)))</formula>
    </cfRule>
  </conditionalFormatting>
  <conditionalFormatting sqref="G6:G9">
    <cfRule type="containsText" dxfId="21" priority="10" operator="containsText" text="Action Required">
      <formula>NOT(ISERROR(SEARCH("Action Required",G6)))</formula>
    </cfRule>
  </conditionalFormatting>
  <conditionalFormatting sqref="H6:H9">
    <cfRule type="containsText" dxfId="20" priority="9" operator="containsText" text="Action Required">
      <formula>NOT(ISERROR(SEARCH("Action Required",H6)))</formula>
    </cfRule>
  </conditionalFormatting>
  <conditionalFormatting sqref="H1:H1048576">
    <cfRule type="containsText" dxfId="19" priority="7" operator="containsText" text="Remove Old Sign">
      <formula>NOT(ISERROR(SEARCH("Remove Old Sign",H1)))</formula>
    </cfRule>
    <cfRule type="containsText" dxfId="18" priority="8" operator="containsText" text="Move Sign to New Location">
      <formula>NOT(ISERROR(SEARCH("Move Sign to New Location",H1)))</formula>
    </cfRule>
  </conditionalFormatting>
  <conditionalFormatting sqref="G3:G1048576">
    <cfRule type="containsText" dxfId="17" priority="6" operator="containsText" text="Remove Old Tag">
      <formula>NOT(ISERROR(SEARCH("Remove Old Tag",G3)))</formula>
    </cfRule>
  </conditionalFormatting>
  <conditionalFormatting sqref="G1:G2">
    <cfRule type="containsText" dxfId="16" priority="2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C6:C199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  <x14:dataValidation type="list" allowBlank="1" showInputMessage="1" showErrorMessage="1">
          <x14:formula1>
            <xm:f>[2]Lookup!#REF!</xm:f>
          </x14:formula1>
          <xm:sqref>O6:O13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D21" sqref="D21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0027</v>
      </c>
      <c r="C1" s="53"/>
      <c r="D1" s="18" t="s">
        <v>10</v>
      </c>
      <c r="E1" s="54">
        <f>'KD Changes'!G1</f>
        <v>42087</v>
      </c>
    </row>
    <row r="2" spans="1:10" ht="15" x14ac:dyDescent="0.25">
      <c r="A2" s="57" t="s">
        <v>8</v>
      </c>
      <c r="B2" s="58" t="str">
        <f>VLOOKUP(B1,[1]BuildingList!A:B,2,FALSE)</f>
        <v>Patterson Office Tower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99</v>
      </c>
      <c r="B6" s="1" t="s">
        <v>100</v>
      </c>
      <c r="C6" s="55" t="s">
        <v>69</v>
      </c>
      <c r="G6" s="32"/>
      <c r="H6" s="32"/>
      <c r="I6" s="55"/>
      <c r="J6" s="55"/>
    </row>
    <row r="7" spans="1:10" ht="15" x14ac:dyDescent="0.25">
      <c r="A7" s="1" t="s">
        <v>101</v>
      </c>
      <c r="B7" s="1" t="s">
        <v>102</v>
      </c>
      <c r="C7" s="55" t="s">
        <v>69</v>
      </c>
      <c r="G7" s="32"/>
      <c r="H7" s="32"/>
      <c r="I7" s="55"/>
      <c r="J7" s="55"/>
    </row>
    <row r="8" spans="1:10" ht="15" customHeight="1" x14ac:dyDescent="0.3">
      <c r="A8" s="1" t="s">
        <v>103</v>
      </c>
      <c r="B8" s="1" t="s">
        <v>104</v>
      </c>
      <c r="C8" s="55" t="s">
        <v>70</v>
      </c>
      <c r="G8" s="32"/>
      <c r="H8" s="32"/>
      <c r="I8" s="55"/>
      <c r="J8" s="55"/>
    </row>
    <row r="9" spans="1:10" x14ac:dyDescent="0.3">
      <c r="A9" s="1" t="s">
        <v>105</v>
      </c>
      <c r="B9" s="1" t="s">
        <v>106</v>
      </c>
      <c r="C9" s="55" t="s">
        <v>70</v>
      </c>
      <c r="G9" s="32"/>
      <c r="H9" s="32"/>
      <c r="I9" s="55"/>
      <c r="J9" s="55"/>
    </row>
    <row r="10" spans="1:10" x14ac:dyDescent="0.3">
      <c r="A10" s="1" t="s">
        <v>108</v>
      </c>
      <c r="B10" s="1" t="s">
        <v>107</v>
      </c>
      <c r="C10" s="55" t="s">
        <v>69</v>
      </c>
      <c r="F10" s="64"/>
      <c r="G10" s="32"/>
      <c r="H10" s="32"/>
    </row>
    <row r="11" spans="1:10" ht="15" x14ac:dyDescent="0.25">
      <c r="A11" s="1" t="s">
        <v>109</v>
      </c>
      <c r="B11" s="1" t="s">
        <v>110</v>
      </c>
      <c r="C11" s="55" t="s">
        <v>69</v>
      </c>
      <c r="F11" s="64"/>
      <c r="G11" s="32"/>
      <c r="H11" s="32"/>
    </row>
    <row r="12" spans="1:10" x14ac:dyDescent="0.3">
      <c r="A12" s="1" t="s">
        <v>111</v>
      </c>
      <c r="B12" s="1" t="s">
        <v>112</v>
      </c>
      <c r="C12" s="55" t="s">
        <v>69</v>
      </c>
      <c r="F12" s="64"/>
      <c r="G12" s="32"/>
      <c r="H12" s="32"/>
    </row>
    <row r="13" spans="1:10" x14ac:dyDescent="0.3">
      <c r="A13" s="1" t="s">
        <v>113</v>
      </c>
      <c r="B13" s="1" t="s">
        <v>114</v>
      </c>
      <c r="C13" s="55" t="s">
        <v>69</v>
      </c>
      <c r="F13" s="64"/>
      <c r="G13" s="32"/>
      <c r="H13" s="32"/>
    </row>
    <row r="14" spans="1:10" x14ac:dyDescent="0.3">
      <c r="A14" s="1" t="s">
        <v>115</v>
      </c>
      <c r="B14" s="1" t="s">
        <v>116</v>
      </c>
      <c r="C14" s="55" t="s">
        <v>69</v>
      </c>
      <c r="F14" s="64"/>
      <c r="G14" s="32"/>
      <c r="H14" s="32"/>
    </row>
    <row r="15" spans="1:10" x14ac:dyDescent="0.3">
      <c r="A15" s="1" t="s">
        <v>117</v>
      </c>
      <c r="B15" s="1" t="s">
        <v>118</v>
      </c>
      <c r="C15" s="55" t="s">
        <v>70</v>
      </c>
      <c r="F15" s="64"/>
      <c r="G15" s="32"/>
      <c r="H15" s="32"/>
    </row>
    <row r="16" spans="1:10" x14ac:dyDescent="0.3">
      <c r="A16" s="1" t="s">
        <v>119</v>
      </c>
      <c r="B16" s="1" t="s">
        <v>120</v>
      </c>
      <c r="C16" s="55" t="s">
        <v>70</v>
      </c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5" priority="16" operator="containsText" text="New Tag Required">
      <formula>NOT(ISERROR(SEARCH("New Tag Required",G39)))</formula>
    </cfRule>
  </conditionalFormatting>
  <conditionalFormatting sqref="D49:D98">
    <cfRule type="containsText" dxfId="14" priority="15" operator="containsText" text="Yes">
      <formula>NOT(ISERROR(SEARCH("Yes",D49)))</formula>
    </cfRule>
  </conditionalFormatting>
  <conditionalFormatting sqref="H39:H98 H199:H420">
    <cfRule type="containsText" dxfId="13" priority="14" operator="containsText" text="New Sign Required">
      <formula>NOT(ISERROR(SEARCH("New Sign Required",H39)))</formula>
    </cfRule>
  </conditionalFormatting>
  <conditionalFormatting sqref="G39:G98">
    <cfRule type="containsText" dxfId="12" priority="13" operator="containsText" text="Action Required">
      <formula>NOT(ISERROR(SEARCH("Action Required",G39)))</formula>
    </cfRule>
  </conditionalFormatting>
  <conditionalFormatting sqref="H39:H98">
    <cfRule type="containsText" dxfId="11" priority="12" operator="containsText" text="Action Required">
      <formula>NOT(ISERROR(SEARCH("Action Required",H39)))</formula>
    </cfRule>
  </conditionalFormatting>
  <conditionalFormatting sqref="D99:D198">
    <cfRule type="containsText" dxfId="10" priority="7" operator="containsText" text="Yes">
      <formula>NOT(ISERROR(SEARCH("Yes",D99)))</formula>
    </cfRule>
  </conditionalFormatting>
  <conditionalFormatting sqref="H99:H198">
    <cfRule type="containsText" dxfId="9" priority="6" operator="containsText" text="New Sign Required">
      <formula>NOT(ISERROR(SEARCH("New Sign Required",H99)))</formula>
    </cfRule>
  </conditionalFormatting>
  <conditionalFormatting sqref="G99:G198">
    <cfRule type="containsText" dxfId="8" priority="5" operator="containsText" text="Action Required">
      <formula>NOT(ISERROR(SEARCH("Action Required",G99)))</formula>
    </cfRule>
  </conditionalFormatting>
  <conditionalFormatting sqref="H99:H198">
    <cfRule type="containsText" dxfId="7" priority="4" operator="containsText" text="Action Required">
      <formula>NOT(ISERROR(SEARCH("Action Required",H99)))</formula>
    </cfRule>
  </conditionalFormatting>
  <conditionalFormatting sqref="H1:H4 H39:H1048576 G5:G38">
    <cfRule type="containsText" dxfId="6" priority="2" operator="containsText" text="Remove Old Sign">
      <formula>NOT(ISERROR(SEARCH("Remove Old Sign",G1)))</formula>
    </cfRule>
    <cfRule type="containsText" dxfId="5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4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2015-03-25T17:20:31Z</dcterms:modified>
</cp:coreProperties>
</file>