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5780" yWindow="156" windowWidth="14388" windowHeight="12156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Changes'!$A$1:$I$10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4" i="1"/>
  <c r="M15" i="1"/>
  <c r="M16" i="1"/>
  <c r="J6" i="1"/>
  <c r="J7" i="1"/>
  <c r="J8" i="1"/>
  <c r="J9" i="1"/>
  <c r="J10" i="1"/>
  <c r="J11" i="1"/>
  <c r="J14" i="1"/>
  <c r="J15" i="1"/>
  <c r="J16" i="1"/>
  <c r="H19" i="1" l="1"/>
  <c r="G19" i="1"/>
  <c r="M19" i="1" l="1"/>
  <c r="K2" i="1" s="1"/>
  <c r="J19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<sst xmlns="http://schemas.openxmlformats.org/spreadsheetml/2006/main" count="123" uniqueCount="94">
  <si>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</si>
  <si>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</si>
  <si>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</si>
  <si>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</si>
  <si>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</si>
  <si>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</si>
  <si>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</si>
  <si>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</si>
  <si>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</si>
  <si>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</si>
  <si>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</si>
  <si>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</si>
  <si>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</si>
  <si>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</si>
  <si>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</si>
  <si>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</si>
  <si>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</si>
  <si>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</si>
  <si>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</si>
  <si>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</si>
  <si>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</si>
  <si>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</si>
  <si>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</si>
  <si>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</si>
  <si>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</si>
  <si>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</si>
  <si>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</si>
  <si>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</si>
  <si>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</si>
  <si>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</si>
  <si>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</si>
  <si>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</si>
  <si>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</si>
  <si>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</si>
  <si>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</si>
  <si>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</si>
  <si>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</si>
  <si>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</si>
  <si>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</si>
  <si>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</si>
  <si>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</si>
  <si>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</si>
  <si>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</si>
  <si>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</si>
  <si>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</si>
  <si>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</si>
  <si>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</si>
  <si>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</si>
  <si>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</si>
  <si>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</si>
  <si>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</si>
  <si>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</si>
  <si>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</si>
  <si>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</si>
  <si>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</si>
  <si>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</si>
  <si>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</si>
  <si>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</si>
  <si>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</si>
  <si>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</si>
  <si>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</si>
  <si>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</si>
  <si>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</si>
  <si>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</si>
  <si>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</si>
  <si>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</si>
  <si>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</si>
  <si>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</si>
  <si>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</si>
  <si>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</si>
  <si>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</si>
  <si>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</si>
  <si>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</si>
  <si>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0027</t>
  </si>
  <si>
    <t>1M01E</t>
  </si>
  <si>
    <t>LX-0027-1M-1M46</t>
  </si>
  <si>
    <t>PATTERSON TOWER - Room 1M46</t>
  </si>
  <si>
    <t>LX-0027-1M-1M60</t>
  </si>
  <si>
    <t>PATTERSON TOWER - Room 1M60</t>
  </si>
  <si>
    <t>add</t>
  </si>
  <si>
    <t>1M46 Coffee Bar was demolished for new Pantry M160</t>
  </si>
  <si>
    <t>1M</t>
  </si>
  <si>
    <t>1M160</t>
  </si>
  <si>
    <t>Room Label Change: 1M46 Changed To 1M160</t>
  </si>
  <si>
    <t>LX-0027-RF</t>
  </si>
  <si>
    <t>PATTERSON TOWER - Roof</t>
  </si>
  <si>
    <t>LX-0027-21-RF2101</t>
  </si>
  <si>
    <t>LX-0027-20</t>
  </si>
  <si>
    <t>PATTERSON TOWER  - Floor 20</t>
  </si>
  <si>
    <t>PATTERSON TOWER - Roof Section 1</t>
  </si>
  <si>
    <t>LX-0027-21-RF2102</t>
  </si>
  <si>
    <t>PATTERSON TOWER - Roof Section 2</t>
  </si>
  <si>
    <t>PATTERSON TOWER - Roof Section 3</t>
  </si>
  <si>
    <t>LX-0027-02-RF0203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</si>
</sst>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wrapText="1"/>
      <protection locked="0"/>
    </xf>
    <xf numFmtId="0" fontId="21" fillId="0" borderId="0" xfId="42" applyFill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18" fillId="0" borderId="0" xfId="43" applyNumberFormat="1" applyFont="1" applyAlignment="1" applyProtection="1">
      <alignment horizontal="left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5"/>
  <sheetViews>
    <sheetView tabSelected="1" topLeftCell="A4" zoomScale="90" zoomScaleNormal="90" workbookViewId="0">
      <selection activeCell="E14" sqref="E14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54">
        <v>42062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4" t="str">
        <f>VLOOKUP(B1,BuildingList!A:B,2,FALSE)</f>
        <v>Patterson Office Tower</v>
      </c>
      <c r="C2" s="74"/>
      <c r="F2" s="24" t="s">
        <v>12</v>
      </c>
      <c r="G2" s="61" t="s">
        <v>62</v>
      </c>
      <c r="J2" s="15">
        <f>G19-J19</f>
        <v>1</v>
      </c>
      <c r="K2" s="15">
        <f>H19-M19</f>
        <v>1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.75" thickTop="1" x14ac:dyDescent="0.25">
      <c r="A6" s="33" t="s">
        <v>74</v>
      </c>
      <c r="B6" s="70" t="s">
        <v>81</v>
      </c>
      <c r="C6" s="71" t="s">
        <v>22</v>
      </c>
      <c r="D6" s="17" t="s">
        <v>5</v>
      </c>
      <c r="E6" s="37">
        <v>849</v>
      </c>
      <c r="F6" s="37">
        <v>650</v>
      </c>
      <c r="G6" s="34" t="s">
        <v>2</v>
      </c>
      <c r="H6" s="17" t="s">
        <v>2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45" x14ac:dyDescent="0.25">
      <c r="A7" s="72" t="s">
        <v>82</v>
      </c>
      <c r="B7" s="70" t="s">
        <v>81</v>
      </c>
      <c r="C7" s="71" t="s">
        <v>83</v>
      </c>
      <c r="D7" s="17" t="s">
        <v>5</v>
      </c>
      <c r="E7" s="34">
        <v>172</v>
      </c>
      <c r="F7" s="34">
        <v>337</v>
      </c>
      <c r="G7" s="34" t="s">
        <v>3</v>
      </c>
      <c r="H7" s="17" t="s">
        <v>18</v>
      </c>
      <c r="I7" s="11" t="s">
        <v>80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15" x14ac:dyDescent="0.25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6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40"/>
      <c r="M10" s="10" t="str">
        <f>IF(H10="No Change","N/A",IF(H10="New Tag Required",Lookup!F:F,IF(H10="Remove Old Sign",Lookup!F:F,IF(H10="N/A","N/A",""))))</f>
        <v/>
      </c>
      <c r="N10" s="40"/>
    </row>
    <row r="11" spans="1:16" ht="15" x14ac:dyDescent="0.25">
      <c r="A11" s="36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40"/>
      <c r="M11" s="10" t="str">
        <f>IF(H11="No Change","N/A",IF(H11="New Tag Required",Lookup!F:F,IF(H11="Remove Old Sign",Lookup!F:F,IF(H11="N/A","N/A",""))))</f>
        <v/>
      </c>
      <c r="N11" s="40"/>
    </row>
    <row r="12" spans="1:16" ht="15" x14ac:dyDescent="0.25">
      <c r="A12" s="36"/>
      <c r="C12" s="11"/>
      <c r="E12" s="34"/>
      <c r="F12" s="34"/>
      <c r="G12" s="34"/>
      <c r="J12" s="10"/>
      <c r="K12" s="40"/>
      <c r="M12" s="10"/>
      <c r="N12" s="40"/>
    </row>
    <row r="13" spans="1:16" ht="15" x14ac:dyDescent="0.25">
      <c r="A13" s="36"/>
      <c r="C13" s="11"/>
      <c r="E13" s="34"/>
      <c r="F13" s="34"/>
      <c r="G13" s="34"/>
      <c r="J13" s="10"/>
      <c r="K13" s="40"/>
      <c r="M13" s="10"/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40"/>
      <c r="M15" s="10" t="str">
        <f>IF(H15="No Change","N/A",IF(H15="New Tag Required",Lookup!F:F,IF(H15="Remove Old Sign",Lookup!F:F,IF(H15="N/A","N/A",""))))</f>
        <v/>
      </c>
      <c r="N15" s="40"/>
    </row>
    <row r="16" spans="1:16" ht="15" x14ac:dyDescent="0.25">
      <c r="A16" s="36"/>
      <c r="C16" s="11"/>
      <c r="E16" s="34"/>
      <c r="F16" s="34"/>
      <c r="G16" s="34"/>
      <c r="J16" s="10" t="str">
        <f>IF(G16="No Change","N/A",IF(G16="New Tag Required",Lookup!F:F,IF(G16="Remove Old Tag",Lookup!F:F,IF(G16="N/A","N/A",""))))</f>
        <v/>
      </c>
      <c r="K16" s="40"/>
      <c r="M16" s="10" t="str">
        <f>IF(H16="No Change","N/A",IF(H16="New Tag Required",Lookup!F:F,IF(H16="Remove Old Sign",Lookup!F:F,IF(H16="N/A","N/A",""))))</f>
        <v/>
      </c>
      <c r="N16" s="40"/>
    </row>
    <row r="17" spans="1:14" ht="15.75" thickBot="1" x14ac:dyDescent="0.3">
      <c r="A17" s="36"/>
      <c r="C17" s="11"/>
      <c r="E17" s="34"/>
      <c r="F17" s="34"/>
      <c r="G17" s="34"/>
      <c r="K17" s="40"/>
      <c r="N17" s="40"/>
    </row>
    <row r="18" spans="1:14" ht="45" x14ac:dyDescent="0.25">
      <c r="A18" s="36"/>
      <c r="C18" s="11"/>
      <c r="E18" s="34"/>
      <c r="F18" s="34"/>
      <c r="G18" s="41" t="s">
        <v>47</v>
      </c>
      <c r="H18" s="42" t="s">
        <v>48</v>
      </c>
      <c r="J18" s="43" t="s">
        <v>42</v>
      </c>
      <c r="K18" s="10"/>
      <c r="L18" s="10"/>
      <c r="M18" s="43" t="s">
        <v>43</v>
      </c>
    </row>
    <row r="19" spans="1:14" ht="15.75" thickBot="1" x14ac:dyDescent="0.3">
      <c r="A19" s="36"/>
      <c r="C19" s="11"/>
      <c r="E19" s="34"/>
      <c r="F19" s="34"/>
      <c r="G19" s="14">
        <f>COUNTIF(G6:G18,"New Tag Required")</f>
        <v>1</v>
      </c>
      <c r="H19" s="13">
        <f>COUNTIF(H6:H18,"New Sign Required")</f>
        <v>1</v>
      </c>
      <c r="J19" s="12">
        <f>COUNTIF(J6:J18,"Installed")</f>
        <v>0</v>
      </c>
      <c r="K19" s="10"/>
      <c r="L19" s="10"/>
      <c r="M19" s="12">
        <f>COUNTIF(M6:M18,"Installed")</f>
        <v>0</v>
      </c>
    </row>
    <row r="20" spans="1:14" ht="15" x14ac:dyDescent="0.25">
      <c r="A20" s="36"/>
      <c r="C20" s="11"/>
      <c r="E20" s="34"/>
      <c r="F20" s="34"/>
      <c r="G20" s="34"/>
    </row>
    <row r="21" spans="1:14" ht="15" x14ac:dyDescent="0.25">
      <c r="A21" s="36"/>
      <c r="C21" s="11"/>
      <c r="E21" s="34"/>
      <c r="F21" s="34"/>
      <c r="G21" s="34"/>
    </row>
    <row r="22" spans="1:14" ht="15" x14ac:dyDescent="0.25">
      <c r="A22" s="36"/>
      <c r="C22" s="11"/>
      <c r="E22" s="34"/>
      <c r="F22" s="34"/>
      <c r="G22" s="34"/>
    </row>
    <row r="23" spans="1:14" ht="15" x14ac:dyDescent="0.25">
      <c r="A23" s="36"/>
      <c r="C23" s="11"/>
      <c r="E23" s="34"/>
      <c r="F23" s="34"/>
      <c r="G23" s="34"/>
    </row>
    <row r="24" spans="1:14" ht="15" x14ac:dyDescent="0.25">
      <c r="A24" s="36"/>
      <c r="C24" s="11"/>
      <c r="E24" s="34"/>
      <c r="F24" s="34"/>
      <c r="G24" s="34"/>
    </row>
    <row r="25" spans="1:14" ht="15" x14ac:dyDescent="0.25">
      <c r="A25" s="36"/>
      <c r="C25" s="11"/>
      <c r="E25" s="34"/>
      <c r="F25" s="34"/>
      <c r="G25" s="34"/>
    </row>
    <row r="26" spans="1:14" ht="15" x14ac:dyDescent="0.25">
      <c r="A26" s="36"/>
      <c r="C26" s="11"/>
      <c r="E26" s="34"/>
      <c r="F26" s="34"/>
      <c r="G26" s="34"/>
    </row>
    <row r="27" spans="1:14" ht="15" x14ac:dyDescent="0.25">
      <c r="A27" s="44"/>
      <c r="C27" s="11"/>
      <c r="E27" s="34"/>
      <c r="F27" s="45"/>
      <c r="G27" s="34"/>
    </row>
    <row r="28" spans="1:14" ht="15" x14ac:dyDescent="0.25">
      <c r="A28" s="44"/>
      <c r="C28" s="11"/>
      <c r="E28" s="34"/>
      <c r="F28" s="45"/>
      <c r="G28" s="34"/>
    </row>
    <row r="29" spans="1:14" ht="15" x14ac:dyDescent="0.25">
      <c r="A29" s="44"/>
      <c r="C29" s="11"/>
      <c r="E29" s="34"/>
      <c r="F29" s="46"/>
      <c r="G29" s="34"/>
    </row>
    <row r="30" spans="1:14" ht="15" x14ac:dyDescent="0.25">
      <c r="A30" s="36"/>
      <c r="C30" s="11"/>
      <c r="E30" s="34"/>
      <c r="F30" s="45"/>
      <c r="G30" s="34"/>
    </row>
    <row r="31" spans="1:14" ht="15" x14ac:dyDescent="0.25">
      <c r="A31" s="36"/>
      <c r="C31" s="11"/>
      <c r="E31" s="34"/>
      <c r="F31" s="45"/>
      <c r="G31" s="34"/>
    </row>
    <row r="32" spans="1:14" ht="15" x14ac:dyDescent="0.25">
      <c r="A32" s="47"/>
      <c r="C32" s="11"/>
      <c r="E32" s="34"/>
      <c r="F32" s="34"/>
      <c r="G32" s="34"/>
    </row>
    <row r="33" spans="1:7" ht="15" x14ac:dyDescent="0.25">
      <c r="A33" s="47"/>
      <c r="C33" s="11"/>
      <c r="E33" s="34"/>
      <c r="F33" s="34"/>
      <c r="G33" s="34"/>
    </row>
    <row r="34" spans="1:7" ht="15" x14ac:dyDescent="0.25">
      <c r="A34" s="47"/>
      <c r="C34" s="11"/>
      <c r="E34" s="34"/>
      <c r="F34" s="34"/>
      <c r="G34" s="34"/>
    </row>
    <row r="35" spans="1:7" ht="15" x14ac:dyDescent="0.25">
      <c r="A35" s="47"/>
      <c r="C35" s="11"/>
      <c r="E35" s="34"/>
      <c r="F35" s="34"/>
      <c r="G35" s="34"/>
    </row>
    <row r="36" spans="1:7" ht="15" x14ac:dyDescent="0.25">
      <c r="A36" s="48"/>
      <c r="C36" s="11"/>
      <c r="E36" s="34"/>
      <c r="F36" s="39"/>
      <c r="G36" s="34"/>
    </row>
    <row r="37" spans="1:7" ht="15" x14ac:dyDescent="0.25">
      <c r="A37" s="47"/>
      <c r="C37" s="11"/>
      <c r="E37" s="34"/>
      <c r="F37" s="34"/>
      <c r="G37" s="34"/>
    </row>
    <row r="38" spans="1:7" ht="15" x14ac:dyDescent="0.25">
      <c r="A38" s="47"/>
      <c r="C38" s="11"/>
      <c r="E38" s="34"/>
      <c r="F38" s="34"/>
      <c r="G38" s="34"/>
    </row>
    <row r="39" spans="1:7" x14ac:dyDescent="0.3">
      <c r="A39" s="36"/>
      <c r="C39" s="11"/>
      <c r="E39" s="34"/>
      <c r="F39" s="34"/>
      <c r="G39" s="34"/>
    </row>
    <row r="40" spans="1:7" x14ac:dyDescent="0.3">
      <c r="A40" s="36"/>
      <c r="C40" s="11"/>
    </row>
    <row r="41" spans="1:7" x14ac:dyDescent="0.3">
      <c r="C41" s="11"/>
    </row>
    <row r="42" spans="1:7" x14ac:dyDescent="0.3">
      <c r="C42" s="11"/>
    </row>
    <row r="43" spans="1:7" x14ac:dyDescent="0.3"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185" spans="3:3" x14ac:dyDescent="0.3">
      <c r="C185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4:G38 G7:G17">
    <cfRule type="containsText" dxfId="41" priority="126" operator="containsText" text="New Tag Required">
      <formula>NOT(ISERROR(SEARCH("New Tag Required",G7)))</formula>
    </cfRule>
  </conditionalFormatting>
  <conditionalFormatting sqref="D7:D84">
    <cfRule type="containsText" dxfId="40" priority="125" operator="containsText" text="Yes">
      <formula>NOT(ISERROR(SEARCH("Yes",D7)))</formula>
    </cfRule>
  </conditionalFormatting>
  <conditionalFormatting sqref="H24:H84 H185:H406 H7:H17">
    <cfRule type="containsText" dxfId="39" priority="113" operator="containsText" text="New Sign Required">
      <formula>NOT(ISERROR(SEARCH("New Sign Required",H7)))</formula>
    </cfRule>
  </conditionalFormatting>
  <conditionalFormatting sqref="G24:G84 G7:H17">
    <cfRule type="containsText" dxfId="38" priority="112" operator="containsText" text="Action Required">
      <formula>NOT(ISERROR(SEARCH("Action Required",G7)))</formula>
    </cfRule>
  </conditionalFormatting>
  <conditionalFormatting sqref="H24:H84">
    <cfRule type="containsText" dxfId="37" priority="111" operator="containsText" text="Action Required">
      <formula>NOT(ISERROR(SEARCH("Action Required",H24)))</formula>
    </cfRule>
  </conditionalFormatting>
  <conditionalFormatting sqref="G20:G23">
    <cfRule type="containsText" dxfId="36" priority="53" operator="containsText" text="New Tag Required">
      <formula>NOT(ISERROR(SEARCH("New Tag Required",G20)))</formula>
    </cfRule>
  </conditionalFormatting>
  <conditionalFormatting sqref="H20:H23">
    <cfRule type="containsText" dxfId="35" priority="51" operator="containsText" text="New Sign Required">
      <formula>NOT(ISERROR(SEARCH("New Sign Required",H20)))</formula>
    </cfRule>
  </conditionalFormatting>
  <conditionalFormatting sqref="G20:G23">
    <cfRule type="containsText" dxfId="34" priority="50" operator="containsText" text="Action Required">
      <formula>NOT(ISERROR(SEARCH("Action Required",G20)))</formula>
    </cfRule>
  </conditionalFormatting>
  <conditionalFormatting sqref="H20:H23">
    <cfRule type="containsText" dxfId="33" priority="49" operator="containsText" text="Action Required">
      <formula>NOT(ISERROR(SEARCH("Action Required",H20)))</formula>
    </cfRule>
  </conditionalFormatting>
  <conditionalFormatting sqref="D85:D184">
    <cfRule type="containsText" dxfId="32" priority="45" operator="containsText" text="Yes">
      <formula>NOT(ISERROR(SEARCH("Yes",D85)))</formula>
    </cfRule>
  </conditionalFormatting>
  <conditionalFormatting sqref="H85:H184">
    <cfRule type="containsText" dxfId="31" priority="44" operator="containsText" text="New Sign Required">
      <formula>NOT(ISERROR(SEARCH("New Sign Required",H85)))</formula>
    </cfRule>
  </conditionalFormatting>
  <conditionalFormatting sqref="G85:G184">
    <cfRule type="containsText" dxfId="30" priority="43" operator="containsText" text="Action Required">
      <formula>NOT(ISERROR(SEARCH("Action Required",G85)))</formula>
    </cfRule>
  </conditionalFormatting>
  <conditionalFormatting sqref="H85:H184">
    <cfRule type="containsText" dxfId="29" priority="42" operator="containsText" text="Action Required">
      <formula>NOT(ISERROR(SEARCH("Action Required",H85)))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6">
    <cfRule type="cellIs" dxfId="26" priority="18" operator="equal">
      <formula>0</formula>
    </cfRule>
  </conditionalFormatting>
  <conditionalFormatting sqref="M6:M16">
    <cfRule type="cellIs" dxfId="25" priority="17" operator="equal">
      <formula>0</formula>
    </cfRule>
  </conditionalFormatting>
  <conditionalFormatting sqref="J6:J16 M6:M16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9">
    <cfRule type="expression" dxfId="21" priority="13">
      <formula>$J6="Log Issues"</formula>
    </cfRule>
  </conditionalFormatting>
  <conditionalFormatting sqref="N6:N9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5:H389">
      <formula1>DoorSignage</formula1>
    </dataValidation>
    <dataValidation type="list" allowBlank="1" showInputMessage="1" showErrorMessage="1" sqref="D6:D5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H20:H184 H17</xm:sqref>
        </x14:dataValidation>
        <x14:dataValidation type="list" allowBlank="1" showInputMessage="1" showErrorMessage="1">
          <x14:formula1>
            <xm:f>Lookup!$A$1:$A$4</xm:f>
          </x14:formula1>
          <xm:sqref>G20:G184 G17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O6:O9</xm:sqref>
        </x14:dataValidation>
        <x14:dataValidation type="list" allowBlank="1" showInputMessage="1">
          <x14:formula1>
            <xm:f>Lookup!$E$1:$E$18</xm:f>
          </x14:formula1>
          <xm:sqref>C6:C184</xm:sqref>
        </x14:dataValidation>
        <x14:dataValidation type="list" allowBlank="1" showInputMessage="1" showErrorMessage="1">
          <x14:formula1>
            <xm:f>Lookup!$A$1:$A$8</xm:f>
          </x14:formula1>
          <xm:sqref>G6:G16</xm:sqref>
        </x14:dataValidation>
        <x14:dataValidation type="list" allowBlank="1" showInputMessage="1" showErrorMessage="1">
          <x14:formula1>
            <xm:f>Lookup!$D$1:$D$10</xm:f>
          </x14:formula1>
          <xm:sqref>H6:H16</xm:sqref>
        </x14:dataValidation>
        <x14:dataValidation type="list" allowBlank="1" showInputMessage="1" showErrorMessage="1">
          <x14:formula1>
            <xm:f>Lookup!$F$1:$F$7</xm:f>
          </x14:formula1>
          <xm:sqref>J6:J16</xm:sqref>
        </x14:dataValidation>
        <x14:dataValidation type="list" allowBlank="1" showInputMessage="1" showErrorMessage="1">
          <x14:formula1>
            <xm:f>Lookup!$F$1:$F$8</xm:f>
          </x14:formula1>
          <xm:sqref>M6:M16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D18" sqref="D18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5.6640625" style="55" bestFit="1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0027</v>
      </c>
      <c r="C1" s="53"/>
      <c r="D1" s="18" t="s">
        <v>10</v>
      </c>
      <c r="E1" s="54">
        <f>'KD Changes'!G1</f>
        <v>42062</v>
      </c>
    </row>
    <row r="2" spans="1:10" ht="15" customHeight="1" x14ac:dyDescent="0.25">
      <c r="A2" s="57" t="s">
        <v>8</v>
      </c>
      <c r="B2" s="58" t="str">
        <f>VLOOKUP(B1,[1]BuildingList!A:B,2,FALSE)</f>
        <v>Patterson Office Tower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1" t="s">
        <v>75</v>
      </c>
      <c r="B6" s="1" t="s">
        <v>76</v>
      </c>
      <c r="C6" s="55" t="s">
        <v>70</v>
      </c>
      <c r="G6" s="32"/>
      <c r="H6" s="32"/>
      <c r="I6" s="55"/>
      <c r="J6" s="55"/>
    </row>
    <row r="7" spans="1:10" ht="60" x14ac:dyDescent="0.25">
      <c r="A7" s="1" t="s">
        <v>77</v>
      </c>
      <c r="B7" s="1" t="s">
        <v>78</v>
      </c>
      <c r="C7" s="55" t="s">
        <v>79</v>
      </c>
      <c r="D7" s="55">
        <v>337</v>
      </c>
      <c r="E7" s="11" t="s">
        <v>80</v>
      </c>
      <c r="G7" s="32"/>
      <c r="H7" s="32"/>
      <c r="I7" s="55"/>
      <c r="J7" s="55"/>
    </row>
    <row r="8" spans="1:10" ht="15" customHeight="1" x14ac:dyDescent="0.3">
      <c r="A8" s="1" t="s">
        <v>84</v>
      </c>
      <c r="B8" s="1" t="s">
        <v>85</v>
      </c>
      <c r="C8" s="55" t="s">
        <v>70</v>
      </c>
      <c r="G8" s="32"/>
      <c r="H8" s="32"/>
      <c r="I8" s="55"/>
      <c r="J8" s="55"/>
    </row>
    <row r="9" spans="1:10" x14ac:dyDescent="0.3">
      <c r="A9" s="1" t="s">
        <v>87</v>
      </c>
      <c r="B9" s="1" t="s">
        <v>88</v>
      </c>
      <c r="C9" s="55" t="s">
        <v>69</v>
      </c>
      <c r="D9" s="65">
        <v>8640</v>
      </c>
      <c r="G9" s="32"/>
      <c r="H9" s="32"/>
      <c r="I9" s="55"/>
      <c r="J9" s="55"/>
    </row>
    <row r="10" spans="1:10" x14ac:dyDescent="0.3">
      <c r="A10" s="1" t="s">
        <v>86</v>
      </c>
      <c r="B10" s="1" t="s">
        <v>89</v>
      </c>
      <c r="C10" s="55" t="s">
        <v>69</v>
      </c>
      <c r="D10" s="65">
        <v>4650</v>
      </c>
      <c r="F10" s="64"/>
      <c r="G10" s="32"/>
      <c r="H10" s="32"/>
    </row>
    <row r="11" spans="1:10" x14ac:dyDescent="0.3">
      <c r="A11" s="1" t="s">
        <v>90</v>
      </c>
      <c r="B11" s="1" t="s">
        <v>91</v>
      </c>
      <c r="C11" s="55" t="s">
        <v>69</v>
      </c>
      <c r="D11" s="65">
        <v>710</v>
      </c>
      <c r="F11" s="64"/>
      <c r="G11" s="32"/>
      <c r="H11" s="32"/>
    </row>
    <row r="12" spans="1:10" x14ac:dyDescent="0.3">
      <c r="A12" s="1" t="s">
        <v>93</v>
      </c>
      <c r="B12" s="1" t="s">
        <v>92</v>
      </c>
      <c r="C12" s="55" t="s">
        <v>69</v>
      </c>
      <c r="F12" s="64"/>
      <c r="G12" s="32"/>
      <c r="H12" s="32"/>
    </row>
    <row r="13" spans="1:10" x14ac:dyDescent="0.3">
      <c r="A13" s="55"/>
      <c r="B13" s="56"/>
      <c r="F13" s="64"/>
      <c r="G13" s="32"/>
      <c r="H13" s="32"/>
    </row>
    <row r="14" spans="1:10" x14ac:dyDescent="0.3">
      <c r="A14" s="55"/>
      <c r="B14" s="55"/>
      <c r="E14" s="62"/>
      <c r="F14" s="64"/>
      <c r="G14" s="32"/>
      <c r="H14" s="32"/>
    </row>
    <row r="15" spans="1:10" x14ac:dyDescent="0.3">
      <c r="A15" s="55"/>
      <c r="B15" s="56"/>
      <c r="E15" s="75"/>
      <c r="F15" s="64"/>
      <c r="G15" s="32"/>
      <c r="H15" s="32"/>
    </row>
    <row r="16" spans="1:10" x14ac:dyDescent="0.3">
      <c r="A16" s="55"/>
      <c r="B16" s="55"/>
      <c r="E16" s="63"/>
      <c r="F16" s="64"/>
      <c r="G16" s="32"/>
      <c r="H16" s="32"/>
    </row>
    <row r="17" spans="1:8" x14ac:dyDescent="0.3">
      <c r="A17" s="55"/>
      <c r="B17" s="56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55"/>
      <c r="B31" s="55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3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6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3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9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A55" s="63"/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ht="15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ht="15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ht="15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ht="15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ht="15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ht="15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ht="15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ht="15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ht="15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ht="15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ht="15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ht="15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ht="15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ht="15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ht="15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ht="15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ht="15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ht="15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ht="15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ht="15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ht="15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ht="15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ht="15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ht="15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ht="15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ht="15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ht="15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ht="15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ht="15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ht="15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ht="15" x14ac:dyDescent="0.25">
      <c r="A234" s="2" t="str">
        <f>([3]UKBuilding_List!A234)</f>
        <v>0286</v>
      </c>
      <c r="B234" s="3" t="str">
        <f>([3]UKBuilding_List!C234)</f>
        <v>ASTeCC</v>
      </c>
    </row>
    <row r="235" spans="1:2" ht="15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ht="15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ht="15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ht="15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ht="15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ht="15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ht="15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ht="15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ht="15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ht="15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ht="15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ht="15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ht="15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ht="15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ht="15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ht="15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ht="15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ht="15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ht="15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ht="15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ht="15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ht="15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ht="15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ht="15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ht="15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ht="15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ht="15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ht="15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ht="15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ht="15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ht="15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ht="15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ht="15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ht="15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ht="15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ht="15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ht="15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ht="15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ht="15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ht="15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ht="15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ht="15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ht="15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ht="15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ht="15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ht="15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ht="15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ht="15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ht="15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ht="15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ht="15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ht="15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ht="15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ht="15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ht="15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ht="15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ht="15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ht="15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ht="15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ht="15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ht="15" x14ac:dyDescent="0.25">
      <c r="A295" s="2" t="str">
        <f>([3]UKBuilding_List!A295)</f>
        <v>0418</v>
      </c>
      <c r="B295" s="3" t="str">
        <f>([3]UKBuilding_List!C295)</f>
        <v>Bus Shelter #4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ht="15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ht="15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ht="15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2015-03-03T21:22:26Z</dcterms:modified>
</cp:coreProperties>
</file>