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22995" windowHeight="940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Changes'!$A$1:$I$16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6" i="1"/>
  <c r="H23" i="1" l="1"/>
  <c r="G23" i="1"/>
  <c r="M23" i="1" l="1"/>
  <c r="K2" i="1" s="1"/>
  <c r="J23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<sst xmlns="http://schemas.openxmlformats.org/spreadsheetml/2006/main" count="107" uniqueCount="73">
  <si>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</si>
  <si>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</si>
  <si>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</si>
  <si>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</si>
  <si>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</si>
  <si>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</si>
  <si>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</si>
  <si>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</si>
  <si>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</si>
  <si>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</si>
  <si>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</si>
  <si>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</si>
  <si>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</si>
  <si>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</si>
  <si>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</si>
  <si>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</si>
  <si>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</si>
  <si>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</si>
  <si>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</si>
  <si>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</si>
  <si>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</si>
  <si>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</si>
  <si>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</si>
  <si>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</si>
  <si>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</si>
  <si>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</si>
  <si>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</si>
  <si>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</si>
  <si>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</si>
  <si>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</si>
  <si>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</si>
  <si>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</si>
  <si>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</si>
  <si>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</si>
  <si>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</si>
  <si>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</si>
  <si>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</si>
  <si>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</si>
  <si>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</si>
  <si>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</si>
  <si>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</si>
  <si>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</si>
  <si>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</si>
  <si>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</si>
  <si>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</si>
  <si>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</si>
  <si>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</si>
  <si>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</si>
  <si>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</si>
  <si>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</si>
  <si>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</si>
  <si>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</si>
  <si>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</si>
  <si>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</si>
  <si>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</si>
  <si>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</si>
  <si>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</si>
  <si>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</si>
  <si>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</si>
  <si>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</si>
  <si>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</si>
  <si>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</si>
  <si>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</si>
  <si>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</si>
  <si>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0027</t>
  </si>
  <si>
    <t>1743</t>
  </si>
  <si>
    <t>17</t>
  </si>
  <si>
    <t>1745</t>
  </si>
  <si>
    <t>03</t>
  </si>
  <si>
    <t>355H</t>
  </si>
  <si>
    <t>replace old 1743 tag with 1745 tag</t>
  </si>
  <si>
    <t>16</t>
  </si>
  <si>
    <t>Wall And Doorway Removed Between Rm  1643 And Rm 1645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</si>
</sst>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4"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tabSelected="1" topLeftCell="A4" zoomScale="90" zoomScaleNormal="90" workbookViewId="0">
      <selection activeCell="Q8" sqref="Q8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64</v>
      </c>
      <c r="C1" s="54"/>
      <c r="F1" s="18" t="s">
        <v>10</v>
      </c>
      <c r="G1" s="19">
        <v>41687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Patterson Office Tower</v>
      </c>
      <c r="C2" s="55"/>
      <c r="F2" s="25" t="s">
        <v>12</v>
      </c>
      <c r="G2" s="26" t="s">
        <v>61</v>
      </c>
      <c r="J2" s="15">
        <f>G23-J23</f>
        <v>1</v>
      </c>
      <c r="K2" s="15">
        <f>H23-M23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30.75" thickTop="1" x14ac:dyDescent="0.25">
      <c r="A6" s="30" t="s">
        <v>65</v>
      </c>
      <c r="B6" s="30" t="s">
        <v>66</v>
      </c>
      <c r="C6" s="11" t="s">
        <v>55</v>
      </c>
      <c r="D6" s="17" t="s">
        <v>5</v>
      </c>
      <c r="E6" s="36">
        <v>192</v>
      </c>
      <c r="F6" s="36">
        <v>0</v>
      </c>
      <c r="G6" s="36" t="s">
        <v>3</v>
      </c>
      <c r="H6" s="17" t="s">
        <v>58</v>
      </c>
      <c r="I6" s="11" t="s">
        <v>70</v>
      </c>
      <c r="J6" s="10">
        <f>IF(G6="No Change","N/A",IF(G6="New Tag Required",Lookup!F:F,IF(G6="Remove Old Tag",Lookup!F:F,IF(G6="N/A","N/A",""))))</f>
        <v>0</v>
      </c>
      <c r="K6" s="37"/>
      <c r="L6" s="10"/>
      <c r="M6" s="10">
        <f>IF(H6="No Change","N/A",IF(H6="New Tag Required",Lookup!F:F,IF(H6="Remove Old Sign",Lookup!F:F,IF(H6="N/A","N/A",""))))</f>
        <v>0</v>
      </c>
      <c r="N6" s="37"/>
      <c r="O6" s="10"/>
    </row>
    <row r="7" spans="1:16" x14ac:dyDescent="0.25">
      <c r="A7" s="35" t="s">
        <v>67</v>
      </c>
      <c r="B7" s="30" t="s">
        <v>66</v>
      </c>
      <c r="C7" s="11" t="s">
        <v>53</v>
      </c>
      <c r="D7" s="17" t="s">
        <v>5</v>
      </c>
      <c r="E7" s="36">
        <v>253</v>
      </c>
      <c r="F7" s="36">
        <v>486</v>
      </c>
      <c r="G7" s="36" t="s">
        <v>2</v>
      </c>
      <c r="H7" s="17" t="s">
        <v>13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15" customHeight="1" x14ac:dyDescent="0.25">
      <c r="A8" s="38">
        <v>355</v>
      </c>
      <c r="B8" s="30" t="s">
        <v>68</v>
      </c>
      <c r="C8" s="11" t="s">
        <v>53</v>
      </c>
      <c r="D8" s="17" t="s">
        <v>5</v>
      </c>
      <c r="E8" s="36">
        <v>462</v>
      </c>
      <c r="F8" s="36">
        <v>574</v>
      </c>
      <c r="G8" s="36" t="s">
        <v>2</v>
      </c>
      <c r="H8" s="17" t="s">
        <v>13</v>
      </c>
      <c r="J8" s="10" t="str">
        <f>IF(G8="No Change","N/A",IF(G8="New Tag Required",Lookup!F:F,IF(G8="Remove Old Tag",Lookup!F:F,IF(G8="N/A","N/A",""))))</f>
        <v>N/A</v>
      </c>
      <c r="K8" s="37"/>
      <c r="L8" s="10"/>
      <c r="M8" s="10" t="str">
        <f>IF(H8="No Change","N/A",IF(H8="New Tag Required",Lookup!F:F,IF(H8="Remove Old Sign",Lookup!F:F,IF(H8="N/A","N/A",""))))</f>
        <v>N/A</v>
      </c>
      <c r="N8" s="37"/>
      <c r="O8" s="10"/>
    </row>
    <row r="9" spans="1:16" x14ac:dyDescent="0.25">
      <c r="A9" s="35" t="s">
        <v>69</v>
      </c>
      <c r="B9" s="30" t="s">
        <v>68</v>
      </c>
      <c r="C9" s="11" t="s">
        <v>55</v>
      </c>
      <c r="D9" s="17" t="s">
        <v>5</v>
      </c>
      <c r="E9" s="39">
        <v>100</v>
      </c>
      <c r="F9" s="39">
        <v>0</v>
      </c>
      <c r="G9" s="36" t="s">
        <v>57</v>
      </c>
      <c r="H9" s="17" t="s">
        <v>58</v>
      </c>
      <c r="J9" s="10">
        <f>IF(G9="No Change","N/A",IF(G9="New Tag Required",Lookup!F:F,IF(G9="Remove Old Tag",Lookup!F:F,IF(G9="N/A","N/A",""))))</f>
        <v>0</v>
      </c>
      <c r="K9" s="37"/>
      <c r="L9" s="10"/>
      <c r="M9" s="10">
        <f>IF(H9="No Change","N/A",IF(H9="New Tag Required",Lookup!F:F,IF(H9="Remove Old Sign",Lookup!F:F,IF(H9="N/A","N/A",""))))</f>
        <v>0</v>
      </c>
      <c r="N9" s="37"/>
      <c r="O9" s="10"/>
    </row>
    <row r="10" spans="1:16" ht="45" x14ac:dyDescent="0.25">
      <c r="A10" s="40">
        <v>1643</v>
      </c>
      <c r="B10" s="30" t="s">
        <v>71</v>
      </c>
      <c r="C10" s="11" t="s">
        <v>72</v>
      </c>
      <c r="D10" s="17" t="s">
        <v>5</v>
      </c>
      <c r="E10" s="36">
        <v>192</v>
      </c>
      <c r="F10" s="36">
        <v>184</v>
      </c>
      <c r="G10" s="36" t="s">
        <v>13</v>
      </c>
      <c r="H10" s="17" t="s">
        <v>13</v>
      </c>
      <c r="J10" s="10" t="str">
        <f>IF(G10="No Change","N/A",IF(G10="New Tag Required",Lookup!F:F,IF(G10="Remove Old Tag",Lookup!F:F,IF(G10="N/A","N/A",""))))</f>
        <v>N/A</v>
      </c>
      <c r="K10" s="37"/>
      <c r="L10" s="10"/>
      <c r="M10" s="10" t="str">
        <f>IF(H10="No Change","N/A",IF(H10="New Tag Required",Lookup!F:F,IF(H10="Remove Old Sign",Lookup!F:F,IF(H10="N/A","N/A",""))))</f>
        <v>N/A</v>
      </c>
      <c r="N10" s="37"/>
      <c r="O10" s="10"/>
    </row>
    <row r="11" spans="1:16" ht="45" x14ac:dyDescent="0.25">
      <c r="A11" s="40">
        <v>1645</v>
      </c>
      <c r="B11" s="30" t="s">
        <v>71</v>
      </c>
      <c r="C11" s="11" t="s">
        <v>72</v>
      </c>
      <c r="D11" s="17" t="s">
        <v>5</v>
      </c>
      <c r="E11" s="36">
        <v>253</v>
      </c>
      <c r="F11" s="36">
        <v>278</v>
      </c>
      <c r="G11" s="36" t="s">
        <v>13</v>
      </c>
      <c r="H11" s="17" t="s">
        <v>13</v>
      </c>
      <c r="J11" s="10" t="str">
        <f>IF(G11="No Change","N/A",IF(G11="New Tag Required",Lookup!F:F,IF(G11="Remove Old Tag",Lookup!F:F,IF(G11="N/A","N/A",""))))</f>
        <v>N/A</v>
      </c>
      <c r="K11" s="43"/>
      <c r="M11" s="10" t="str">
        <f>IF(H11="No Change","N/A",IF(H11="New Tag Required",Lookup!F:F,IF(H11="Remove Old Sign",Lookup!F:F,IF(H11="N/A","N/A",""))))</f>
        <v>N/A</v>
      </c>
      <c r="N11" s="41"/>
      <c r="O11" s="11"/>
    </row>
    <row r="12" spans="1:16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43"/>
      <c r="M12" s="10" t="str">
        <f>IF(H12="No Change","N/A",IF(H12="New Tag Required",Lookup!F:F,IF(H12="Remove Old Sign",Lookup!F:F,IF(H12="N/A","N/A",""))))</f>
        <v/>
      </c>
      <c r="N12" s="41"/>
      <c r="O12" s="11"/>
    </row>
    <row r="13" spans="1:16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43"/>
      <c r="M13" s="10" t="str">
        <f>IF(H13="No Change","N/A",IF(H13="New Tag Required",Lookup!F:F,IF(H13="Remove Old Sign",Lookup!F:F,IF(H13="N/A","N/A",""))))</f>
        <v/>
      </c>
      <c r="N13" s="43"/>
    </row>
    <row r="14" spans="1:16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43"/>
      <c r="M14" s="10" t="str">
        <f>IF(H14="No Change","N/A",IF(H14="New Tag Required",Lookup!F:F,IF(H14="Remove Old Sign",Lookup!F:F,IF(H14="N/A","N/A",""))))</f>
        <v/>
      </c>
      <c r="N14" s="43"/>
    </row>
    <row r="15" spans="1:16" x14ac:dyDescent="0.25">
      <c r="A15" s="38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43"/>
      <c r="M15" s="10" t="str">
        <f>IF(H15="No Change","N/A",IF(H15="New Tag Required",Lookup!F:F,IF(H15="Remove Old Sign",Lookup!F:F,IF(H15="N/A","N/A",""))))</f>
        <v/>
      </c>
      <c r="N15" s="43"/>
    </row>
    <row r="16" spans="1:16" x14ac:dyDescent="0.25">
      <c r="A16" s="38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3"/>
      <c r="M16" s="10" t="str">
        <f>IF(H16="No Change","N/A",IF(H16="New Tag Required",Lookup!F:F,IF(H16="Remove Old Sign",Lookup!F:F,IF(H16="N/A","N/A",""))))</f>
        <v/>
      </c>
      <c r="N16" s="43"/>
    </row>
    <row r="17" spans="1:14" x14ac:dyDescent="0.25">
      <c r="A17" s="38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3"/>
      <c r="M17" s="10" t="str">
        <f>IF(H17="No Change","N/A",IF(H17="New Tag Required",Lookup!F:F,IF(H17="Remove Old Sign",Lookup!F:F,IF(H17="N/A","N/A",""))))</f>
        <v/>
      </c>
      <c r="N17" s="43"/>
    </row>
    <row r="18" spans="1:14" x14ac:dyDescent="0.25">
      <c r="A18" s="38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3"/>
      <c r="M18" s="10" t="str">
        <f>IF(H18="No Change","N/A",IF(H18="New Tag Required",Lookup!F:F,IF(H18="Remove Old Sign",Lookup!F:F,IF(H18="N/A","N/A",""))))</f>
        <v/>
      </c>
      <c r="N18" s="43"/>
    </row>
    <row r="19" spans="1:14" x14ac:dyDescent="0.25">
      <c r="A19" s="38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3"/>
      <c r="M19" s="10" t="str">
        <f>IF(H19="No Change","N/A",IF(H19="New Tag Required",Lookup!F:F,IF(H19="Remove Old Sign",Lookup!F:F,IF(H19="N/A","N/A",""))))</f>
        <v/>
      </c>
      <c r="N19" s="43"/>
    </row>
    <row r="20" spans="1:14" x14ac:dyDescent="0.25">
      <c r="A20" s="38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3"/>
      <c r="M20" s="10" t="str">
        <f>IF(H20="No Change","N/A",IF(H20="New Tag Required",Lookup!F:F,IF(H20="Remove Old Sign",Lookup!F:F,IF(H20="N/A","N/A",""))))</f>
        <v/>
      </c>
      <c r="N20" s="43"/>
    </row>
    <row r="21" spans="1:14" ht="15.75" thickBot="1" x14ac:dyDescent="0.3">
      <c r="A21" s="38"/>
      <c r="C21" s="11"/>
      <c r="E21" s="36"/>
      <c r="F21" s="36"/>
      <c r="G21" s="36"/>
      <c r="K21" s="43"/>
      <c r="N21" s="43"/>
    </row>
    <row r="22" spans="1:14" ht="45" x14ac:dyDescent="0.25">
      <c r="A22" s="38"/>
      <c r="C22" s="11"/>
      <c r="E22" s="36"/>
      <c r="F22" s="36"/>
      <c r="G22" s="44" t="s">
        <v>47</v>
      </c>
      <c r="H22" s="45" t="s">
        <v>48</v>
      </c>
      <c r="J22" s="46" t="s">
        <v>42</v>
      </c>
      <c r="K22" s="10"/>
      <c r="L22" s="10"/>
      <c r="M22" s="46" t="s">
        <v>43</v>
      </c>
    </row>
    <row r="23" spans="1:14" ht="15.75" thickBot="1" x14ac:dyDescent="0.3">
      <c r="A23" s="38"/>
      <c r="C23" s="11"/>
      <c r="E23" s="36"/>
      <c r="F23" s="36"/>
      <c r="G23" s="14">
        <f>COUNTIF(G6:G22,"New Tag Required")</f>
        <v>1</v>
      </c>
      <c r="H23" s="13">
        <f>COUNTIF(H6:H22,"New Sign Required")</f>
        <v>0</v>
      </c>
      <c r="J23" s="12">
        <f>COUNTIF(J6:J22,"Installed")</f>
        <v>0</v>
      </c>
      <c r="K23" s="10"/>
      <c r="L23" s="10"/>
      <c r="M23" s="12">
        <f>COUNTIF(M6:M22,"Installed")</f>
        <v>0</v>
      </c>
    </row>
    <row r="24" spans="1:14" x14ac:dyDescent="0.25">
      <c r="A24" s="38"/>
      <c r="C24" s="11"/>
      <c r="E24" s="36"/>
      <c r="F24" s="36"/>
      <c r="G24" s="36"/>
    </row>
    <row r="25" spans="1:14" x14ac:dyDescent="0.25">
      <c r="A25" s="38"/>
      <c r="C25" s="11"/>
      <c r="E25" s="36"/>
      <c r="F25" s="36"/>
      <c r="G25" s="36"/>
    </row>
    <row r="26" spans="1:14" x14ac:dyDescent="0.25">
      <c r="A26" s="38"/>
      <c r="C26" s="11"/>
      <c r="E26" s="36"/>
      <c r="F26" s="36"/>
      <c r="G26" s="36"/>
    </row>
    <row r="27" spans="1:14" x14ac:dyDescent="0.25">
      <c r="A27" s="38"/>
      <c r="C27" s="11"/>
      <c r="E27" s="36"/>
      <c r="F27" s="36"/>
      <c r="G27" s="36"/>
    </row>
    <row r="28" spans="1:14" x14ac:dyDescent="0.25">
      <c r="A28" s="38"/>
      <c r="C28" s="11"/>
      <c r="E28" s="36"/>
      <c r="F28" s="36"/>
      <c r="G28" s="36"/>
    </row>
    <row r="29" spans="1:14" x14ac:dyDescent="0.25">
      <c r="A29" s="38"/>
      <c r="C29" s="11"/>
      <c r="E29" s="36"/>
      <c r="F29" s="36"/>
      <c r="G29" s="36"/>
    </row>
    <row r="30" spans="1:14" x14ac:dyDescent="0.25">
      <c r="A30" s="38"/>
      <c r="C30" s="11"/>
      <c r="E30" s="36"/>
      <c r="F30" s="36"/>
      <c r="G30" s="36"/>
    </row>
    <row r="31" spans="1:14" x14ac:dyDescent="0.25">
      <c r="A31" s="47"/>
      <c r="C31" s="11"/>
      <c r="E31" s="36"/>
      <c r="F31" s="48"/>
      <c r="G31" s="36"/>
    </row>
    <row r="32" spans="1:14" x14ac:dyDescent="0.25">
      <c r="A32" s="47"/>
      <c r="C32" s="11"/>
      <c r="E32" s="36"/>
      <c r="F32" s="48"/>
      <c r="G32" s="36"/>
    </row>
    <row r="33" spans="1:7" x14ac:dyDescent="0.25">
      <c r="A33" s="47"/>
      <c r="C33" s="11"/>
      <c r="E33" s="36"/>
      <c r="F33" s="49"/>
      <c r="G33" s="36"/>
    </row>
    <row r="34" spans="1:7" x14ac:dyDescent="0.25">
      <c r="A34" s="38"/>
      <c r="C34" s="11"/>
      <c r="E34" s="36"/>
      <c r="F34" s="48"/>
      <c r="G34" s="36"/>
    </row>
    <row r="35" spans="1:7" x14ac:dyDescent="0.25">
      <c r="A35" s="38"/>
      <c r="C35" s="11"/>
      <c r="E35" s="36"/>
      <c r="F35" s="48"/>
      <c r="G35" s="36"/>
    </row>
    <row r="36" spans="1:7" x14ac:dyDescent="0.25">
      <c r="A36" s="50"/>
      <c r="C36" s="11"/>
      <c r="E36" s="36"/>
      <c r="F36" s="36"/>
      <c r="G36" s="36"/>
    </row>
    <row r="37" spans="1:7" x14ac:dyDescent="0.25">
      <c r="A37" s="50"/>
      <c r="C37" s="11"/>
      <c r="E37" s="36"/>
      <c r="F37" s="36"/>
      <c r="G37" s="36"/>
    </row>
    <row r="38" spans="1:7" x14ac:dyDescent="0.25">
      <c r="A38" s="50"/>
      <c r="C38" s="11"/>
      <c r="E38" s="36"/>
      <c r="F38" s="36"/>
      <c r="G38" s="36"/>
    </row>
    <row r="39" spans="1:7" x14ac:dyDescent="0.25">
      <c r="A39" s="50"/>
      <c r="C39" s="11"/>
      <c r="E39" s="36"/>
      <c r="F39" s="36"/>
      <c r="G39" s="36"/>
    </row>
    <row r="40" spans="1:7" x14ac:dyDescent="0.25">
      <c r="A40" s="51"/>
      <c r="C40" s="11"/>
      <c r="E40" s="36"/>
      <c r="F40" s="42"/>
      <c r="G40" s="36"/>
    </row>
    <row r="41" spans="1:7" x14ac:dyDescent="0.25">
      <c r="A41" s="50"/>
      <c r="C41" s="11"/>
      <c r="E41" s="36"/>
      <c r="F41" s="36"/>
      <c r="G41" s="36"/>
    </row>
    <row r="42" spans="1:7" x14ac:dyDescent="0.25">
      <c r="A42" s="50"/>
      <c r="C42" s="11"/>
      <c r="E42" s="36"/>
      <c r="F42" s="36"/>
      <c r="G42" s="36"/>
    </row>
    <row r="43" spans="1:7" x14ac:dyDescent="0.25">
      <c r="A43" s="38"/>
      <c r="C43" s="11"/>
      <c r="E43" s="36"/>
      <c r="F43" s="36"/>
      <c r="G43" s="36"/>
    </row>
    <row r="44" spans="1:7" x14ac:dyDescent="0.25">
      <c r="A44" s="38"/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189" spans="3:3" x14ac:dyDescent="0.25">
      <c r="C189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8:G42 G10:G21">
    <cfRule type="containsText" dxfId="43" priority="122" operator="containsText" text="New Tag Required">
      <formula>NOT(ISERROR(SEARCH("New Tag Required",G10)))</formula>
    </cfRule>
  </conditionalFormatting>
  <conditionalFormatting sqref="D6 D8 D10:D88">
    <cfRule type="containsText" dxfId="42" priority="121" operator="containsText" text="Yes">
      <formula>NOT(ISERROR(SEARCH("Yes",D6)))</formula>
    </cfRule>
  </conditionalFormatting>
  <conditionalFormatting sqref="H28:H88 H189:H410 H10:H21">
    <cfRule type="containsText" dxfId="41" priority="109" operator="containsText" text="New Sign Required">
      <formula>NOT(ISERROR(SEARCH("New Sign Required",H10)))</formula>
    </cfRule>
  </conditionalFormatting>
  <conditionalFormatting sqref="G28:G88 G10:H21">
    <cfRule type="containsText" dxfId="40" priority="108" operator="containsText" text="Action Required">
      <formula>NOT(ISERROR(SEARCH("Action Required",G10)))</formula>
    </cfRule>
  </conditionalFormatting>
  <conditionalFormatting sqref="H28:H88">
    <cfRule type="containsText" dxfId="39" priority="107" operator="containsText" text="Action Required">
      <formula>NOT(ISERROR(SEARCH("Action Required",H28)))</formula>
    </cfRule>
  </conditionalFormatting>
  <conditionalFormatting sqref="G6 G24:G27">
    <cfRule type="containsText" dxfId="38" priority="49" operator="containsText" text="New Tag Required">
      <formula>NOT(ISERROR(SEARCH("New Tag Required",G6)))</formula>
    </cfRule>
  </conditionalFormatting>
  <conditionalFormatting sqref="H6 H24:H27">
    <cfRule type="containsText" dxfId="37" priority="47" operator="containsText" text="New Sign Required">
      <formula>NOT(ISERROR(SEARCH("New Sign Required",H6)))</formula>
    </cfRule>
  </conditionalFormatting>
  <conditionalFormatting sqref="G6 G24:G27">
    <cfRule type="containsText" dxfId="36" priority="46" operator="containsText" text="Action Required">
      <formula>NOT(ISERROR(SEARCH("Action Required",G6)))</formula>
    </cfRule>
  </conditionalFormatting>
  <conditionalFormatting sqref="H6 H24:H27">
    <cfRule type="containsText" dxfId="35" priority="45" operator="containsText" text="Action Required">
      <formula>NOT(ISERROR(SEARCH("Action Required",H6)))</formula>
    </cfRule>
  </conditionalFormatting>
  <conditionalFormatting sqref="G6">
    <cfRule type="containsText" dxfId="34" priority="44" operator="containsText" text="New Tag Required">
      <formula>NOT(ISERROR(SEARCH("New Tag Required",G6)))</formula>
    </cfRule>
  </conditionalFormatting>
  <conditionalFormatting sqref="D6">
    <cfRule type="containsText" dxfId="33" priority="43" operator="containsText" text="Yes">
      <formula>NOT(ISERROR(SEARCH("Yes",D6)))</formula>
    </cfRule>
  </conditionalFormatting>
  <conditionalFormatting sqref="G6">
    <cfRule type="containsText" dxfId="32" priority="42" operator="containsText" text="Action Required">
      <formula>NOT(ISERROR(SEARCH("Action Required",G6)))</formula>
    </cfRule>
  </conditionalFormatting>
  <conditionalFormatting sqref="D89:D188">
    <cfRule type="containsText" dxfId="31" priority="41" operator="containsText" text="Yes">
      <formula>NOT(ISERROR(SEARCH("Yes",D89)))</formula>
    </cfRule>
  </conditionalFormatting>
  <conditionalFormatting sqref="H89:H188">
    <cfRule type="containsText" dxfId="30" priority="40" operator="containsText" text="New Sign Required">
      <formula>NOT(ISERROR(SEARCH("New Sign Required",H89)))</formula>
    </cfRule>
  </conditionalFormatting>
  <conditionalFormatting sqref="G89:G188">
    <cfRule type="containsText" dxfId="29" priority="39" operator="containsText" text="Action Required">
      <formula>NOT(ISERROR(SEARCH("Action Required",G89)))</formula>
    </cfRule>
  </conditionalFormatting>
  <conditionalFormatting sqref="H89:H188">
    <cfRule type="containsText" dxfId="28" priority="38" operator="containsText" text="Action Required">
      <formula>NOT(ISERROR(SEARCH("Action Required",H89)))</formula>
    </cfRule>
  </conditionalFormatting>
  <conditionalFormatting sqref="D9">
    <cfRule type="containsText" dxfId="27" priority="35" operator="containsText" text="Yes">
      <formula>NOT(ISERROR(SEARCH("Yes",D9)))</formula>
    </cfRule>
  </conditionalFormatting>
  <conditionalFormatting sqref="D7">
    <cfRule type="containsText" dxfId="26" priority="24" operator="containsText" text="Yes">
      <formula>NOT(ISERROR(SEARCH("Yes",D7)))</formula>
    </cfRule>
  </conditionalFormatting>
  <conditionalFormatting sqref="G7">
    <cfRule type="containsText" dxfId="25" priority="23" operator="containsText" text="New Tag Required">
      <formula>NOT(ISERROR(SEARCH("New Tag Required",G7)))</formula>
    </cfRule>
  </conditionalFormatting>
  <conditionalFormatting sqref="H7">
    <cfRule type="containsText" dxfId="24" priority="22" operator="containsText" text="New Sign Required">
      <formula>NOT(ISERROR(SEARCH("New Sign Required",H7)))</formula>
    </cfRule>
  </conditionalFormatting>
  <conditionalFormatting sqref="G7">
    <cfRule type="containsText" dxfId="23" priority="21" operator="containsText" text="Action Required">
      <formula>NOT(ISERROR(SEARCH("Action Required",G7)))</formula>
    </cfRule>
  </conditionalFormatting>
  <conditionalFormatting sqref="H7">
    <cfRule type="containsText" dxfId="22" priority="20" operator="containsText" text="Action Required">
      <formula>NOT(ISERROR(SEARCH("Action Required",H7)))</formula>
    </cfRule>
  </conditionalFormatting>
  <conditionalFormatting sqref="G8">
    <cfRule type="containsText" dxfId="21" priority="19" operator="containsText" text="New Tag Required">
      <formula>NOT(ISERROR(SEARCH("New Tag Required",G8)))</formula>
    </cfRule>
  </conditionalFormatting>
  <conditionalFormatting sqref="H8">
    <cfRule type="containsText" dxfId="20" priority="18" operator="containsText" text="New Sign Required">
      <formula>NOT(ISERROR(SEARCH("New Sign Required",H8)))</formula>
    </cfRule>
  </conditionalFormatting>
  <conditionalFormatting sqref="G8">
    <cfRule type="containsText" dxfId="19" priority="17" operator="containsText" text="Action Required">
      <formula>NOT(ISERROR(SEARCH("Action Required",G8)))</formula>
    </cfRule>
  </conditionalFormatting>
  <conditionalFormatting sqref="H8">
    <cfRule type="containsText" dxfId="18" priority="16" operator="containsText" text="Action Required">
      <formula>NOT(ISERROR(SEARCH("Action Required",H8)))</formula>
    </cfRule>
  </conditionalFormatting>
  <conditionalFormatting sqref="J2:N2">
    <cfRule type="cellIs" dxfId="17" priority="15" operator="notEqual">
      <formula>0</formula>
    </cfRule>
  </conditionalFormatting>
  <conditionalFormatting sqref="J6:J20">
    <cfRule type="cellIs" dxfId="16" priority="14" operator="equal">
      <formula>0</formula>
    </cfRule>
  </conditionalFormatting>
  <conditionalFormatting sqref="M6:M20">
    <cfRule type="cellIs" dxfId="15" priority="13" operator="equal">
      <formula>0</formula>
    </cfRule>
  </conditionalFormatting>
  <conditionalFormatting sqref="J6:J20 M6:M20">
    <cfRule type="cellIs" dxfId="14" priority="10" operator="equal">
      <formula>"In Progress"</formula>
    </cfRule>
    <cfRule type="cellIs" dxfId="13" priority="11" operator="equal">
      <formula>"Log Issues"</formula>
    </cfRule>
    <cfRule type="cellIs" dxfId="12" priority="12" operator="equal">
      <formula>"N/A"</formula>
    </cfRule>
  </conditionalFormatting>
  <conditionalFormatting sqref="K6:L10">
    <cfRule type="expression" dxfId="11" priority="9">
      <formula>$J6="Log Issues"</formula>
    </cfRule>
  </conditionalFormatting>
  <conditionalFormatting sqref="N6:N10">
    <cfRule type="expression" dxfId="10" priority="8">
      <formula>$M6="Log Issues"</formula>
    </cfRule>
  </conditionalFormatting>
  <conditionalFormatting sqref="G9">
    <cfRule type="containsText" dxfId="9" priority="7" operator="containsText" text="New Tag Required">
      <formula>NOT(ISERROR(SEARCH("New Tag Required",G9)))</formula>
    </cfRule>
  </conditionalFormatting>
  <conditionalFormatting sqref="H9">
    <cfRule type="containsText" dxfId="8" priority="6" operator="containsText" text="New Sign Required">
      <formula>NOT(ISERROR(SEARCH("New Sign Required",H9)))</formula>
    </cfRule>
  </conditionalFormatting>
  <conditionalFormatting sqref="G9">
    <cfRule type="containsText" dxfId="7" priority="5" operator="containsText" text="Action Required">
      <formula>NOT(ISERROR(SEARCH("Action Required",G9)))</formula>
    </cfRule>
  </conditionalFormatting>
  <conditionalFormatting sqref="H9">
    <cfRule type="containsText" dxfId="6" priority="4" operator="containsText" text="Action Required">
      <formula>NOT(ISERROR(SEARCH("Action Required",H9)))</formula>
    </cfRule>
  </conditionalFormatting>
  <conditionalFormatting sqref="H1:H1048576">
    <cfRule type="containsText" dxfId="5" priority="2" operator="containsText" text="Remove Old Sign">
      <formula>NOT(ISERROR(SEARCH("Remove Old Sign",H1)))</formula>
    </cfRule>
    <cfRule type="containsText" dxfId="4" priority="3" operator="containsText" text="Move Sign to New Location">
      <formula>NOT(ISERROR(SEARCH("Move Sign to New Location",H1)))</formula>
    </cfRule>
  </conditionalFormatting>
  <conditionalFormatting sqref="G1:G1048576">
    <cfRule type="containsText" dxfId="3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9:H393">
      <formula1>DoorSignage</formula1>
    </dataValidation>
    <dataValidation type="list" allowBlank="1" showInputMessage="1" showErrorMessage="1" sqref="D6:D6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H24:H188 H21</xm:sqref>
        </x14:dataValidation>
        <x14:dataValidation type="list" allowBlank="1" showInputMessage="1" showErrorMessage="1">
          <x14:formula1>
            <xm:f>Lookup!$A$1:$A$4</xm:f>
          </x14:formula1>
          <xm:sqref>G24:G188 G21</xm:sqref>
        </x14:dataValidation>
        <x14:dataValidation type="list" allowBlank="1" showInputMessage="1" showErrorMessage="1">
          <x14:formula1>
            <xm:f>[1]Lookup!#REF!</xm:f>
          </x14:formula1>
          <xm:sqref>O6:O10</xm:sqref>
        </x14:dataValidation>
        <x14:dataValidation type="list" allowBlank="1" showInputMessage="1">
          <x14:formula1>
            <xm:f>Lookup!$E$1:$E$18</xm:f>
          </x14:formula1>
          <xm:sqref>C6:C188</xm:sqref>
        </x14:dataValidation>
        <x14:dataValidation type="list" allowBlank="1" showInputMessage="1" showErrorMessage="1">
          <x14:formula1>
            <xm:f>Lookup!$A$1:$A$8</xm:f>
          </x14:formula1>
          <xm:sqref>G6:G20</xm:sqref>
        </x14:dataValidation>
        <x14:dataValidation type="list" allowBlank="1" showInputMessage="1" showErrorMessage="1">
          <x14:formula1>
            <xm:f>Lookup!$D$1:$D$10</xm:f>
          </x14:formula1>
          <xm:sqref>H6:H20</xm:sqref>
        </x14:dataValidation>
        <x14:dataValidation type="list" allowBlank="1" showInputMessage="1" showErrorMessage="1">
          <x14:formula1>
            <xm:f>Lookup!$F$1:$F$7</xm:f>
          </x14:formula1>
          <xm:sqref>J6:J20</xm:sqref>
        </x14:dataValidation>
        <x14:dataValidation type="list" allowBlank="1" showInputMessage="1" showErrorMessage="1">
          <x14:formula1>
            <xm:f>Lookup!$F$1:$F$8</xm:f>
          </x14:formula1>
          <xm:sqref>M6:M20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3" t="s">
        <v>52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55</v>
      </c>
    </row>
    <row r="14" spans="1:6" ht="14.45" x14ac:dyDescent="0.3">
      <c r="E14" s="53" t="s">
        <v>53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x14ac:dyDescent="0.25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2014-03-10T13:37:35Z</dcterms:modified>
</cp:coreProperties>
</file>