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Changes'!$A$1:$I$23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8" i="1" l="1"/>
  <c r="E2" i="4" l="1"/>
  <c r="E1" i="4"/>
  <c r="B1" i="4"/>
  <c r="B2" i="4" l="1"/>
  <c r="M7" i="1" l="1"/>
  <c r="M9" i="1"/>
  <c r="M6" i="1"/>
  <c r="M10" i="1"/>
  <c r="M11" i="1"/>
  <c r="M12" i="1"/>
  <c r="M13" i="1"/>
  <c r="M14" i="1"/>
  <c r="M15" i="1"/>
  <c r="M16" i="1"/>
  <c r="M17" i="1"/>
  <c r="M18" i="1"/>
  <c r="M8" i="1"/>
  <c r="J7" i="1"/>
  <c r="J9" i="1"/>
  <c r="J6" i="1"/>
  <c r="J10" i="1"/>
  <c r="J11" i="1"/>
  <c r="J12" i="1"/>
  <c r="J13" i="1"/>
  <c r="J14" i="1"/>
  <c r="J15" i="1"/>
  <c r="J16" i="1"/>
  <c r="J17" i="1"/>
  <c r="J18" i="1"/>
  <c r="H21" i="1" l="1"/>
  <c r="G21" i="1"/>
  <c r="M21" i="1" l="1"/>
  <c r="K2" i="1" s="1"/>
  <c r="J2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<sst xmlns="http://schemas.openxmlformats.org/spreadsheetml/2006/main" count="133" uniqueCount="90">
  <si>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</si>
  <si>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</si>
  <si>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</si>
  <si>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</si>
  <si>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</si>
  <si>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</si>
  <si>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</si>
  <si>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</si>
  <si>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</si>
  <si>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</si>
  <si>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</si>
  <si>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</si>
  <si>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</si>
  <si>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</si>
  <si>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</si>
  <si>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</si>
  <si>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</si>
  <si>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</si>
  <si>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</si>
  <si>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</si>
  <si>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</si>
  <si>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</si>
  <si>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</si>
  <si>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</si>
  <si>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</si>
  <si>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</si>
  <si>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</si>
  <si>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</si>
  <si>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</si>
  <si>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</si>
  <si>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</si>
  <si>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</si>
  <si>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</si>
  <si>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</si>
  <si>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</si>
  <si>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</si>
  <si>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</si>
  <si>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</si>
  <si>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</si>
  <si>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</si>
  <si>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</si>
  <si>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</si>
  <si>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</si>
  <si>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</si>
  <si>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</si>
  <si>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</si>
  <si>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</si>
  <si>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</si>
  <si>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</si>
  <si>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</si>
  <si>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</si>
  <si>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</si>
  <si>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</si>
  <si>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</si>
  <si>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</si>
  <si>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</si>
  <si>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</si>
  <si>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</si>
  <si>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</si>
  <si>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</si>
  <si>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</si>
  <si>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</si>
  <si>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</si>
  <si>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</si>
  <si>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</si>
  <si>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</si>
  <si>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</si>
  <si>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</si>
  <si>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</si>
  <si>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</si>
  <si>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</si>
  <si>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</si>
  <si>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</si>
  <si>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0025</t>
  </si>
  <si>
    <t>CB71A</t>
  </si>
  <si>
    <t>00</t>
  </si>
  <si>
    <t>CB71</t>
  </si>
  <si>
    <t>CB73</t>
  </si>
  <si>
    <t>CB69</t>
  </si>
  <si>
    <t>CB1E</t>
  </si>
  <si>
    <t>LX-0025-00-CB0069</t>
  </si>
  <si>
    <t>WHITE HALL CLASSROOM - Room CB0069</t>
  </si>
  <si>
    <t>LX-0025-00-CB0071</t>
  </si>
  <si>
    <t>WHITE HALL CLASSROOM - Room CB0071</t>
  </si>
  <si>
    <t>LX-0025-00-CB0071A</t>
  </si>
  <si>
    <t>WHITE HALL CLASSROOM - Room CB0071A</t>
  </si>
  <si>
    <t>LX-0025-00-CB0073</t>
  </si>
  <si>
    <t>WHITE HALL CLASSROOM - Room CB0073</t>
  </si>
  <si>
    <t>LX-0025-00-CB0001E</t>
  </si>
  <si>
    <t>WHITE HALL CLASSROOM - Room CB0001E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</si>
</sst>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F6" sqref="F6:F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24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0" t="s">
        <v>73</v>
      </c>
      <c r="C1" s="80"/>
      <c r="F1" s="68" t="s">
        <v>10</v>
      </c>
      <c r="G1" s="18">
        <v>43188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1" t="str">
        <f>VLOOKUP(B1,BuildingList!A:B,2,FALSE)</f>
        <v>White Hall Classroom Building</v>
      </c>
      <c r="C2" s="81"/>
      <c r="F2" s="69" t="s">
        <v>12</v>
      </c>
      <c r="G2" s="22" t="s">
        <v>69</v>
      </c>
      <c r="J2" s="15">
        <f>G21-J21</f>
        <v>2</v>
      </c>
      <c r="K2" s="15">
        <f>H21-M21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61" t="s">
        <v>78</v>
      </c>
      <c r="B6" s="48" t="s">
        <v>75</v>
      </c>
      <c r="C6" s="42" t="s">
        <v>49</v>
      </c>
      <c r="D6" s="41" t="s">
        <v>5</v>
      </c>
      <c r="E6" s="62">
        <v>148</v>
      </c>
      <c r="F6" s="62">
        <v>536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61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76</v>
      </c>
      <c r="B7" s="48" t="s">
        <v>75</v>
      </c>
      <c r="C7" s="42" t="s">
        <v>49</v>
      </c>
      <c r="D7" s="41" t="s">
        <v>5</v>
      </c>
      <c r="E7" s="50">
        <v>622</v>
      </c>
      <c r="F7" s="50">
        <v>627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48" t="s">
        <v>74</v>
      </c>
      <c r="B8" s="48" t="s">
        <v>75</v>
      </c>
      <c r="C8" s="42" t="s">
        <v>22</v>
      </c>
      <c r="D8" s="41" t="s">
        <v>5</v>
      </c>
      <c r="E8" s="50">
        <v>380</v>
      </c>
      <c r="F8" s="50">
        <v>92</v>
      </c>
      <c r="G8" s="50" t="s">
        <v>3</v>
      </c>
      <c r="H8" s="41" t="s">
        <v>56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 t="s">
        <v>77</v>
      </c>
      <c r="B9" s="48" t="s">
        <v>75</v>
      </c>
      <c r="C9" s="42" t="s">
        <v>22</v>
      </c>
      <c r="D9" s="41" t="s">
        <v>5</v>
      </c>
      <c r="E9" s="50">
        <v>194</v>
      </c>
      <c r="F9" s="50">
        <v>100</v>
      </c>
      <c r="G9" s="50" t="s">
        <v>3</v>
      </c>
      <c r="H9" s="41" t="s">
        <v>56</v>
      </c>
      <c r="I9" s="42"/>
      <c r="J9" s="59">
        <f>IF(G9="No Change","N/A",IF(G9="New Tag Required",Lookup!F:F,IF(G9="Remove Old Tag",Lookup!F:F,IF(G9="N/A","N/A",""))))</f>
        <v>0</v>
      </c>
      <c r="K9" s="60"/>
      <c r="L9" s="48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 t="s">
        <v>79</v>
      </c>
      <c r="B10" s="48" t="s">
        <v>75</v>
      </c>
      <c r="C10" s="42" t="s">
        <v>71</v>
      </c>
      <c r="D10" s="41" t="s">
        <v>5</v>
      </c>
      <c r="E10" s="50">
        <v>887</v>
      </c>
      <c r="F10" s="50">
        <v>886</v>
      </c>
      <c r="G10" s="50" t="s">
        <v>2</v>
      </c>
      <c r="H10" s="41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63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L12" s="42"/>
      <c r="M12" s="59" t="str">
        <f>IF(H12="No Change","N/A",IF(H12="New Tag Required",Lookup!F:F,IF(H12="Remove Old Sign",Lookup!F:F,IF(H12="N/A","N/A",""))))</f>
        <v/>
      </c>
      <c r="N12" s="64"/>
      <c r="O12" s="42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L13" s="42"/>
      <c r="M13" s="59" t="str">
        <f>IF(H13="No Change","N/A",IF(H13="New Tag Required",Lookup!F:F,IF(H13="Remove Old Sign",Lookup!F:F,IF(H13="N/A","N/A",""))))</f>
        <v/>
      </c>
      <c r="N13" s="64"/>
      <c r="O13" s="42"/>
    </row>
    <row r="14" spans="1:16" s="41" customFormat="1" x14ac:dyDescent="0.25"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L14" s="42"/>
      <c r="M14" s="59" t="str">
        <f>IF(H14="No Change","N/A",IF(H14="New Tag Required",Lookup!F:F,IF(H14="Remove Old Sign",Lookup!F:F,IF(H14="N/A","N/A",""))))</f>
        <v/>
      </c>
      <c r="N14" s="64"/>
      <c r="O14" s="42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5"/>
      <c r="M15" s="59" t="str">
        <f>IF(H15="No Change","N/A",IF(H15="New Tag Required",Lookup!F:F,IF(H15="Remove Old Sign",Lookup!F:F,IF(H15="N/A","N/A",""))))</f>
        <v/>
      </c>
      <c r="N15" s="65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ht="15.75" thickBot="1" x14ac:dyDescent="0.3">
      <c r="A19" s="56"/>
      <c r="C19" s="11"/>
      <c r="E19" s="30"/>
      <c r="F19" s="30"/>
      <c r="G19" s="30"/>
      <c r="K19" s="32"/>
      <c r="N19" s="32"/>
    </row>
    <row r="20" spans="1:14" ht="45" x14ac:dyDescent="0.25">
      <c r="A20" s="56"/>
      <c r="C20" s="11"/>
      <c r="E20" s="30"/>
      <c r="F20" s="30"/>
      <c r="G20" s="74" t="s">
        <v>45</v>
      </c>
      <c r="H20" s="75" t="s">
        <v>46</v>
      </c>
      <c r="J20" s="76" t="s">
        <v>40</v>
      </c>
      <c r="K20" s="10"/>
      <c r="L20" s="10"/>
      <c r="M20" s="76" t="s">
        <v>41</v>
      </c>
    </row>
    <row r="21" spans="1:14" ht="15.75" thickBot="1" x14ac:dyDescent="0.3">
      <c r="A21" s="56"/>
      <c r="C21" s="11"/>
      <c r="E21" s="30"/>
      <c r="F21" s="30"/>
      <c r="G21" s="14">
        <f>COUNTIF(G6:G20,"New Tag Required")</f>
        <v>2</v>
      </c>
      <c r="H21" s="13">
        <f>COUNTIF(H6:H20,"New Sign Required")</f>
        <v>0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4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1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6"/>
      <c r="C41" s="11"/>
      <c r="E41" s="30"/>
      <c r="F41" s="30"/>
      <c r="G41" s="30"/>
    </row>
    <row r="42" spans="1:7" x14ac:dyDescent="0.25">
      <c r="A42" s="5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6:G40 G10:G19">
    <cfRule type="containsText" dxfId="54" priority="130" operator="containsText" text="New Tag Required">
      <formula>NOT(ISERROR(SEARCH("New Tag Required",G10)))</formula>
    </cfRule>
  </conditionalFormatting>
  <conditionalFormatting sqref="D8 D11:D86">
    <cfRule type="containsText" dxfId="53" priority="129" operator="containsText" text="Yes">
      <formula>NOT(ISERROR(SEARCH("Yes",D8)))</formula>
    </cfRule>
  </conditionalFormatting>
  <conditionalFormatting sqref="H26:H86 H187:H408 H10:H19">
    <cfRule type="containsText" dxfId="52" priority="117" operator="containsText" text="New Sign Required">
      <formula>NOT(ISERROR(SEARCH("New Sign Required",H10)))</formula>
    </cfRule>
  </conditionalFormatting>
  <conditionalFormatting sqref="G26:G86 G10:H19">
    <cfRule type="containsText" dxfId="51" priority="116" operator="containsText" text="Action Required">
      <formula>NOT(ISERROR(SEARCH("Action Required",G10)))</formula>
    </cfRule>
  </conditionalFormatting>
  <conditionalFormatting sqref="H26:H86">
    <cfRule type="containsText" dxfId="50" priority="115" operator="containsText" text="Action Required">
      <formula>NOT(ISERROR(SEARCH("Action Required",H26)))</formula>
    </cfRule>
  </conditionalFormatting>
  <conditionalFormatting sqref="G8 G22:G25">
    <cfRule type="containsText" dxfId="49" priority="57" operator="containsText" text="New Tag Required">
      <formula>NOT(ISERROR(SEARCH("New Tag Required",G8)))</formula>
    </cfRule>
  </conditionalFormatting>
  <conditionalFormatting sqref="H8 H22:H25">
    <cfRule type="containsText" dxfId="48" priority="55" operator="containsText" text="New Sign Required">
      <formula>NOT(ISERROR(SEARCH("New Sign Required",H8)))</formula>
    </cfRule>
  </conditionalFormatting>
  <conditionalFormatting sqref="G8 G22:G25">
    <cfRule type="containsText" dxfId="47" priority="54" operator="containsText" text="Action Required">
      <formula>NOT(ISERROR(SEARCH("Action Required",G8)))</formula>
    </cfRule>
  </conditionalFormatting>
  <conditionalFormatting sqref="H8 H22:H25">
    <cfRule type="containsText" dxfId="46" priority="53" operator="containsText" text="Action Required">
      <formula>NOT(ISERROR(SEARCH("Action Required",H8)))</formula>
    </cfRule>
  </conditionalFormatting>
  <conditionalFormatting sqref="G8">
    <cfRule type="containsText" dxfId="45" priority="52" operator="containsText" text="New Tag Required">
      <formula>NOT(ISERROR(SEARCH("New Tag Required",G8)))</formula>
    </cfRule>
  </conditionalFormatting>
  <conditionalFormatting sqref="D8">
    <cfRule type="containsText" dxfId="44" priority="51" operator="containsText" text="Yes">
      <formula>NOT(ISERROR(SEARCH("Yes",D8)))</formula>
    </cfRule>
  </conditionalFormatting>
  <conditionalFormatting sqref="G8">
    <cfRule type="containsText" dxfId="43" priority="50" operator="containsText" text="Action Required">
      <formula>NOT(ISERROR(SEARCH("Action Required",G8)))</formula>
    </cfRule>
  </conditionalFormatting>
  <conditionalFormatting sqref="D87:D186">
    <cfRule type="containsText" dxfId="42" priority="49" operator="containsText" text="Yes">
      <formula>NOT(ISERROR(SEARCH("Yes",D87)))</formula>
    </cfRule>
  </conditionalFormatting>
  <conditionalFormatting sqref="H87:H186">
    <cfRule type="containsText" dxfId="41" priority="48" operator="containsText" text="New Sign Required">
      <formula>NOT(ISERROR(SEARCH("New Sign Required",H87)))</formula>
    </cfRule>
  </conditionalFormatting>
  <conditionalFormatting sqref="G87:G186">
    <cfRule type="containsText" dxfId="40" priority="47" operator="containsText" text="Action Required">
      <formula>NOT(ISERROR(SEARCH("Action Required",G87)))</formula>
    </cfRule>
  </conditionalFormatting>
  <conditionalFormatting sqref="H87:H186">
    <cfRule type="containsText" dxfId="39" priority="46" operator="containsText" text="Action Required">
      <formula>NOT(ISERROR(SEARCH("Action Required",H87)))</formula>
    </cfRule>
  </conditionalFormatting>
  <conditionalFormatting sqref="D7">
    <cfRule type="containsText" dxfId="38" priority="32" operator="containsText" text="Yes">
      <formula>NOT(ISERROR(SEARCH("Yes",D7)))</formula>
    </cfRule>
  </conditionalFormatting>
  <conditionalFormatting sqref="G7">
    <cfRule type="containsText" dxfId="37" priority="31" operator="containsText" text="New Tag Required">
      <formula>NOT(ISERROR(SEARCH("New Tag Required",G7)))</formula>
    </cfRule>
  </conditionalFormatting>
  <conditionalFormatting sqref="H7">
    <cfRule type="containsText" dxfId="36" priority="30" operator="containsText" text="New Sign Required">
      <formula>NOT(ISERROR(SEARCH("New Sign Required",H7)))</formula>
    </cfRule>
  </conditionalFormatting>
  <conditionalFormatting sqref="G7">
    <cfRule type="containsText" dxfId="35" priority="29" operator="containsText" text="Action Required">
      <formula>NOT(ISERROR(SEARCH("Action Required",G7)))</formula>
    </cfRule>
  </conditionalFormatting>
  <conditionalFormatting sqref="H7">
    <cfRule type="containsText" dxfId="34" priority="28" operator="containsText" text="Action Required">
      <formula>NOT(ISERROR(SEARCH("Action Required",H7)))</formula>
    </cfRule>
  </conditionalFormatting>
  <conditionalFormatting sqref="G9">
    <cfRule type="containsText" dxfId="33" priority="27" operator="containsText" text="New Tag Required">
      <formula>NOT(ISERROR(SEARCH("New Tag Required",G9)))</formula>
    </cfRule>
  </conditionalFormatting>
  <conditionalFormatting sqref="H9">
    <cfRule type="containsText" dxfId="32" priority="26" operator="containsText" text="New Sign Required">
      <formula>NOT(ISERROR(SEARCH("New Sign Required",H9)))</formula>
    </cfRule>
  </conditionalFormatting>
  <conditionalFormatting sqref="G9">
    <cfRule type="containsText" dxfId="31" priority="25" operator="containsText" text="Action Required">
      <formula>NOT(ISERROR(SEARCH("Action Required",G9)))</formula>
    </cfRule>
  </conditionalFormatting>
  <conditionalFormatting sqref="H9">
    <cfRule type="containsText" dxfId="30" priority="24" operator="containsText" text="Action Required">
      <formula>NOT(ISERROR(SEARCH("Action Required",H9)))</formula>
    </cfRule>
  </conditionalFormatting>
  <conditionalFormatting sqref="J2:N2">
    <cfRule type="cellIs" dxfId="29" priority="23" operator="notEqual">
      <formula>0</formula>
    </cfRule>
  </conditionalFormatting>
  <conditionalFormatting sqref="J6:J18">
    <cfRule type="cellIs" dxfId="28" priority="22" operator="equal">
      <formula>0</formula>
    </cfRule>
  </conditionalFormatting>
  <conditionalFormatting sqref="M6:M18">
    <cfRule type="cellIs" dxfId="27" priority="21" operator="equal">
      <formula>0</formula>
    </cfRule>
  </conditionalFormatting>
  <conditionalFormatting sqref="M6:M18 J6:J18">
    <cfRule type="cellIs" dxfId="26" priority="18" operator="equal">
      <formula>"In Progress"</formula>
    </cfRule>
    <cfRule type="cellIs" dxfId="25" priority="19" operator="equal">
      <formula>"Log Issues"</formula>
    </cfRule>
    <cfRule type="cellIs" dxfId="24" priority="20" operator="equal">
      <formula>"N/A"</formula>
    </cfRule>
  </conditionalFormatting>
  <conditionalFormatting sqref="K11:L11 K6:K10">
    <cfRule type="expression" dxfId="23" priority="17">
      <formula>$J6="Log Issues"</formula>
    </cfRule>
  </conditionalFormatting>
  <conditionalFormatting sqref="N6:N11">
    <cfRule type="expression" dxfId="22" priority="16">
      <formula>$M6="Log Issues"</formula>
    </cfRule>
  </conditionalFormatting>
  <conditionalFormatting sqref="G6">
    <cfRule type="containsText" dxfId="21" priority="15" operator="containsText" text="New Tag Required">
      <formula>NOT(ISERROR(SEARCH("New Tag Required",G6)))</formula>
    </cfRule>
  </conditionalFormatting>
  <conditionalFormatting sqref="H6">
    <cfRule type="containsText" dxfId="20" priority="14" operator="containsText" text="New Sign Required">
      <formula>NOT(ISERROR(SEARCH("New Sign Required",H6)))</formula>
    </cfRule>
  </conditionalFormatting>
  <conditionalFormatting sqref="G6">
    <cfRule type="containsText" dxfId="19" priority="13" operator="containsText" text="Action Required">
      <formula>NOT(ISERROR(SEARCH("Action Required",G6)))</formula>
    </cfRule>
  </conditionalFormatting>
  <conditionalFormatting sqref="H6">
    <cfRule type="containsText" dxfId="18" priority="12" operator="containsText" text="Action Required">
      <formula>NOT(ISERROR(SEARCH("Action Required",H6)))</formula>
    </cfRule>
  </conditionalFormatting>
  <conditionalFormatting sqref="H1:H1048576">
    <cfRule type="containsText" dxfId="17" priority="10" operator="containsText" text="Remove Old Sign">
      <formula>NOT(ISERROR(SEARCH("Remove Old Sign",H1)))</formula>
    </cfRule>
    <cfRule type="containsText" dxfId="16" priority="11" operator="containsText" text="Move Sign to New Location">
      <formula>NOT(ISERROR(SEARCH("Move Sign to New Location",H1)))</formula>
    </cfRule>
  </conditionalFormatting>
  <conditionalFormatting sqref="G1:G1048576">
    <cfRule type="containsText" dxfId="15" priority="9" operator="containsText" text="Remove Old Tag">
      <formula>NOT(ISERROR(SEARCH("Remove Old Tag",G1)))</formula>
    </cfRule>
  </conditionalFormatting>
  <conditionalFormatting sqref="D10">
    <cfRule type="containsText" dxfId="14" priority="1" operator="containsText" text="Yes">
      <formula>NOT(ISERROR(SEARCH("Yes",D10)))</formula>
    </cfRule>
  </conditionalFormatting>
  <conditionalFormatting sqref="D9">
    <cfRule type="containsText" dxfId="13" priority="7" operator="containsText" text="Yes">
      <formula>NOT(ISERROR(SEARCH("Yes",D9)))</formula>
    </cfRule>
  </conditionalFormatting>
  <conditionalFormatting sqref="D6">
    <cfRule type="containsText" dxfId="12" priority="6" operator="containsText" text="Yes">
      <formula>NOT(ISERROR(SEARCH("Yes",D6)))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>
          <x14:formula1>
            <xm:f>Lookup!$E$1:$E$19</xm:f>
          </x14:formula1>
          <xm:sqref>C6:C186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zoomScale="90" zoomScaleNormal="90" workbookViewId="0">
      <selection activeCell="D11" sqref="D11"/>
    </sheetView>
  </sheetViews>
  <sheetFormatPr defaultColWidth="9.140625" defaultRowHeight="15" x14ac:dyDescent="0.25"/>
  <cols>
    <col min="1" max="1" width="22.42578125" style="48" bestFit="1" customWidth="1"/>
    <col min="2" max="2" width="37.5703125" style="48" customWidth="1"/>
    <col min="3" max="3" width="24" style="41" customWidth="1"/>
    <col min="4" max="4" width="14.28515625" style="41" bestFit="1" customWidth="1"/>
    <col min="5" max="5" width="16.2851562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0025</v>
      </c>
      <c r="C1" s="39"/>
      <c r="D1" s="17" t="s">
        <v>10</v>
      </c>
      <c r="E1" s="40">
        <f>'KD Changes'!G1</f>
        <v>43188</v>
      </c>
    </row>
    <row r="2" spans="1:10" ht="15" customHeight="1" x14ac:dyDescent="0.25">
      <c r="A2" s="43" t="s">
        <v>8</v>
      </c>
      <c r="B2" s="44" t="str">
        <f>VLOOKUP(B1,[1]BuildingList!A:B,2,FALSE)</f>
        <v>White Hall Classroom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88</v>
      </c>
      <c r="B6" s="77" t="s">
        <v>89</v>
      </c>
      <c r="C6" s="41" t="s">
        <v>64</v>
      </c>
      <c r="D6" s="50">
        <v>886</v>
      </c>
      <c r="G6" s="29"/>
      <c r="H6" s="29"/>
      <c r="I6" s="41"/>
      <c r="J6" s="41"/>
    </row>
    <row r="7" spans="1:10" x14ac:dyDescent="0.25">
      <c r="A7" s="78" t="s">
        <v>80</v>
      </c>
      <c r="B7" s="77" t="s">
        <v>81</v>
      </c>
      <c r="C7" s="41" t="s">
        <v>64</v>
      </c>
      <c r="D7" s="62">
        <v>536</v>
      </c>
      <c r="G7" s="29"/>
      <c r="H7" s="29"/>
      <c r="I7" s="41"/>
      <c r="J7" s="41"/>
    </row>
    <row r="8" spans="1:10" x14ac:dyDescent="0.25">
      <c r="A8" s="78" t="s">
        <v>82</v>
      </c>
      <c r="B8" s="77" t="s">
        <v>83</v>
      </c>
      <c r="C8" s="41" t="s">
        <v>64</v>
      </c>
      <c r="D8" s="50">
        <v>627</v>
      </c>
      <c r="F8" s="50"/>
      <c r="G8" s="29"/>
      <c r="H8" s="29"/>
    </row>
    <row r="9" spans="1:10" x14ac:dyDescent="0.25">
      <c r="A9" s="78" t="s">
        <v>84</v>
      </c>
      <c r="B9" s="77" t="s">
        <v>85</v>
      </c>
      <c r="C9" s="41" t="s">
        <v>64</v>
      </c>
      <c r="D9" s="50">
        <v>92</v>
      </c>
      <c r="F9" s="50"/>
      <c r="G9" s="29"/>
      <c r="H9" s="29"/>
    </row>
    <row r="10" spans="1:10" x14ac:dyDescent="0.25">
      <c r="A10" s="78" t="s">
        <v>86</v>
      </c>
      <c r="B10" s="77" t="s">
        <v>87</v>
      </c>
      <c r="C10" s="41" t="s">
        <v>64</v>
      </c>
      <c r="D10" s="50">
        <v>100</v>
      </c>
      <c r="F10" s="50"/>
      <c r="G10" s="29"/>
      <c r="H10" s="29"/>
    </row>
    <row r="11" spans="1:10" x14ac:dyDescent="0.25">
      <c r="A11" s="79"/>
      <c r="B11" s="41"/>
      <c r="D11" s="50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1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9"/>
      <c r="E26" s="50"/>
      <c r="F26" s="50"/>
      <c r="G26" s="29"/>
      <c r="H26" s="29"/>
    </row>
    <row r="27" spans="1:8" x14ac:dyDescent="0.25">
      <c r="A27" s="49"/>
      <c r="E27" s="50"/>
      <c r="F27" s="50"/>
      <c r="G27" s="29"/>
      <c r="H27" s="29"/>
    </row>
    <row r="28" spans="1:8" x14ac:dyDescent="0.25">
      <c r="A28" s="49"/>
      <c r="E28" s="50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50"/>
    </row>
    <row r="35" spans="1:8" x14ac:dyDescent="0.25">
      <c r="A35" s="49"/>
      <c r="E35" s="50"/>
      <c r="F35" s="50"/>
      <c r="G35" s="50"/>
    </row>
    <row r="36" spans="1:8" x14ac:dyDescent="0.25">
      <c r="A36" s="52"/>
      <c r="E36" s="50"/>
      <c r="F36" s="53"/>
      <c r="G36" s="50"/>
    </row>
    <row r="37" spans="1:8" x14ac:dyDescent="0.25">
      <c r="A37" s="52"/>
      <c r="E37" s="50"/>
      <c r="F37" s="53"/>
      <c r="G37" s="50"/>
    </row>
    <row r="38" spans="1:8" x14ac:dyDescent="0.25">
      <c r="A38" s="52"/>
      <c r="E38" s="50"/>
      <c r="F38" s="54"/>
      <c r="G38" s="50"/>
    </row>
    <row r="39" spans="1:8" x14ac:dyDescent="0.25">
      <c r="A39" s="49"/>
      <c r="E39" s="50"/>
      <c r="F39" s="53"/>
      <c r="G39" s="50"/>
    </row>
    <row r="40" spans="1:8" x14ac:dyDescent="0.25">
      <c r="A40" s="49"/>
      <c r="E40" s="50"/>
      <c r="F40" s="53"/>
      <c r="G40" s="50"/>
    </row>
    <row r="41" spans="1:8" x14ac:dyDescent="0.25">
      <c r="A41" s="55"/>
      <c r="E41" s="50"/>
      <c r="F41" s="50"/>
      <c r="G41" s="50"/>
    </row>
    <row r="42" spans="1:8" x14ac:dyDescent="0.25">
      <c r="A42" s="55"/>
      <c r="E42" s="50"/>
      <c r="F42" s="50"/>
      <c r="G42" s="50"/>
    </row>
    <row r="43" spans="1:8" x14ac:dyDescent="0.25">
      <c r="A43" s="55"/>
      <c r="E43" s="50"/>
      <c r="F43" s="50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C45" s="42"/>
      <c r="E45" s="50"/>
      <c r="F45" s="51"/>
      <c r="G45" s="50"/>
    </row>
    <row r="46" spans="1:8" x14ac:dyDescent="0.25">
      <c r="A46" s="55"/>
      <c r="C46" s="42"/>
      <c r="E46" s="50"/>
      <c r="F46" s="50"/>
      <c r="G46" s="50"/>
    </row>
    <row r="47" spans="1:8" x14ac:dyDescent="0.25">
      <c r="A47" s="55"/>
      <c r="C47" s="42"/>
      <c r="E47" s="50"/>
      <c r="F47" s="50"/>
      <c r="G47" s="50"/>
    </row>
    <row r="48" spans="1:8" x14ac:dyDescent="0.25">
      <c r="A48" s="49"/>
      <c r="C48" s="42"/>
      <c r="E48" s="50"/>
      <c r="F48" s="50"/>
      <c r="G48" s="50"/>
    </row>
    <row r="49" spans="1:3" x14ac:dyDescent="0.25">
      <c r="A49" s="49"/>
      <c r="C49" s="42"/>
    </row>
    <row r="50" spans="1:3" x14ac:dyDescent="0.25">
      <c r="C50" s="42"/>
    </row>
    <row r="51" spans="1:3" x14ac:dyDescent="0.25">
      <c r="C51" s="42"/>
    </row>
    <row r="52" spans="1:3" x14ac:dyDescent="0.25">
      <c r="C52" s="42"/>
    </row>
    <row r="53" spans="1:3" x14ac:dyDescent="0.25">
      <c r="C53" s="42"/>
    </row>
    <row r="54" spans="1:3" x14ac:dyDescent="0.25">
      <c r="C54" s="42"/>
    </row>
    <row r="55" spans="1:3" x14ac:dyDescent="0.25">
      <c r="C55" s="42"/>
    </row>
    <row r="56" spans="1:3" x14ac:dyDescent="0.25">
      <c r="C56" s="42"/>
    </row>
    <row r="57" spans="1:3" x14ac:dyDescent="0.25">
      <c r="C57" s="42"/>
    </row>
    <row r="58" spans="1:3" x14ac:dyDescent="0.25">
      <c r="C58" s="42"/>
    </row>
    <row r="59" spans="1:3" x14ac:dyDescent="0.25">
      <c r="C59" s="42"/>
    </row>
    <row r="60" spans="1:3" x14ac:dyDescent="0.25">
      <c r="C60" s="42"/>
    </row>
    <row r="61" spans="1:3" x14ac:dyDescent="0.25">
      <c r="C61" s="42"/>
    </row>
    <row r="62" spans="1:3" x14ac:dyDescent="0.25">
      <c r="C62" s="42"/>
    </row>
    <row r="63" spans="1:3" x14ac:dyDescent="0.25">
      <c r="C63" s="42"/>
    </row>
    <row r="64" spans="1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194" spans="3:3" x14ac:dyDescent="0.25">
      <c r="C194" s="41" t="s">
        <v>29</v>
      </c>
    </row>
  </sheetData>
  <sheetProtection insertRows="0" deleteRows="0" selectLockedCells="1"/>
  <conditionalFormatting sqref="G34:G47">
    <cfRule type="containsText" dxfId="11" priority="16" operator="containsText" text="New Tag Required">
      <formula>NOT(ISERROR(SEARCH("New Tag Required",G34)))</formula>
    </cfRule>
  </conditionalFormatting>
  <conditionalFormatting sqref="D44:D93">
    <cfRule type="containsText" dxfId="10" priority="15" operator="containsText" text="Yes">
      <formula>NOT(ISERROR(SEARCH("Yes",D44)))</formula>
    </cfRule>
  </conditionalFormatting>
  <conditionalFormatting sqref="H34:H93 H194:H415">
    <cfRule type="containsText" dxfId="9" priority="14" operator="containsText" text="New Sign Required">
      <formula>NOT(ISERROR(SEARCH("New Sign Required",H34)))</formula>
    </cfRule>
  </conditionalFormatting>
  <conditionalFormatting sqref="G34:G93">
    <cfRule type="containsText" dxfId="8" priority="13" operator="containsText" text="Action Required">
      <formula>NOT(ISERROR(SEARCH("Action Required",G34)))</formula>
    </cfRule>
  </conditionalFormatting>
  <conditionalFormatting sqref="H34:H93">
    <cfRule type="containsText" dxfId="7" priority="12" operator="containsText" text="Action Required">
      <formula>NOT(ISERROR(SEARCH("Action Required",H34)))</formula>
    </cfRule>
  </conditionalFormatting>
  <conditionalFormatting sqref="D94:D193">
    <cfRule type="containsText" dxfId="6" priority="7" operator="containsText" text="Yes">
      <formula>NOT(ISERROR(SEARCH("Yes",D94)))</formula>
    </cfRule>
  </conditionalFormatting>
  <conditionalFormatting sqref="H94:H193">
    <cfRule type="containsText" dxfId="5" priority="6" operator="containsText" text="New Sign Required">
      <formula>NOT(ISERROR(SEARCH("New Sign Required",H94)))</formula>
    </cfRule>
  </conditionalFormatting>
  <conditionalFormatting sqref="G94:G193">
    <cfRule type="containsText" dxfId="4" priority="5" operator="containsText" text="Action Required">
      <formula>NOT(ISERROR(SEARCH("Action Required",G94)))</formula>
    </cfRule>
  </conditionalFormatting>
  <conditionalFormatting sqref="H94:H193">
    <cfRule type="containsText" dxfId="3" priority="4" operator="containsText" text="Action Required">
      <formula>NOT(ISERROR(SEARCH("Action Required",H94)))</formula>
    </cfRule>
  </conditionalFormatting>
  <conditionalFormatting sqref="H1:H4 H34:H1048576 G5:G33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4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4:D68">
      <formula1>YesNo</formula1>
    </dataValidation>
    <dataValidation type="list" allowBlank="1" showInputMessage="1" showErrorMessage="1" sqref="H194:H39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C45:C193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G34:H193</xm:sqref>
        </x14:dataValidation>
        <x14:dataValidation type="list" allowBlank="1" showInputMessage="1" showErrorMessage="1">
          <x14:formula1>
            <xm:f>Lookup!$G$1:$G$5</xm:f>
          </x14:formula1>
          <xm:sqref>C6:C25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2018-04-02T17:37:37Z</dcterms:modified>
</cp:coreProperties>
</file>