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25\"/>
    </mc:Choice>
  </mc:AlternateContent>
  <bookViews>
    <workbookView xWindow="0" yWindow="0" windowWidth="21570" windowHeight="745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7" i="4" l="1"/>
  <c r="F8" i="4"/>
  <c r="F6" i="4"/>
  <c r="B2" i="1" l="1"/>
  <c r="J33" i="1" l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G47" i="1"/>
  <c r="H47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47" i="1" l="1"/>
  <c r="J2" i="1" s="1"/>
  <c r="M47" i="1"/>
  <c r="K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<sst xmlns="http://schemas.openxmlformats.org/spreadsheetml/2006/main" count="124" uniqueCount="91">
  <si>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</si>
  <si>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</si>
  <si>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</si>
  <si>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</si>
  <si>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</si>
  <si>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</si>
  <si>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</si>
  <si>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</si>
  <si>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</si>
  <si>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</si>
  <si>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</si>
  <si>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</si>
  <si>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</si>
  <si>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</si>
  <si>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</si>
  <si>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</si>
  <si>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</si>
  <si>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</si>
  <si>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</si>
  <si>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</si>
  <si>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</si>
  <si>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</si>
  <si>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</si>
  <si>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</si>
  <si>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</si>
  <si>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</si>
  <si>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</si>
  <si>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</si>
  <si>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</si>
  <si>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</si>
  <si>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</si>
  <si>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</si>
  <si>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</si>
  <si>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</si>
  <si>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</si>
  <si>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</si>
  <si>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</si>
  <si>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</si>
  <si>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</si>
  <si>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</si>
  <si>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</si>
  <si>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</si>
  <si>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</si>
  <si>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</si>
  <si>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</si>
  <si>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</si>
  <si>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</si>
  <si>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</si>
  <si>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</si>
  <si>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</si>
  <si>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</si>
  <si>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</si>
  <si>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</si>
  <si>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</si>
  <si>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</si>
  <si>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</si>
  <si>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</si>
  <si>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</si>
  <si>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</si>
  <si>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</si>
  <si>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</si>
  <si>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</si>
  <si>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</si>
  <si>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</si>
  <si>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</si>
  <si>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</si>
  <si>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</si>
  <si>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</si>
  <si>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</si>
  <si>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</si>
  <si>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</si>
  <si>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</si>
  <si>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</si>
  <si>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</si>
  <si>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</si>
  <si>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0025</t>
  </si>
  <si>
    <t>BASEMENT GROSS</t>
  </si>
  <si>
    <t>00</t>
  </si>
  <si>
    <t>01</t>
  </si>
  <si>
    <t>-</t>
  </si>
  <si>
    <t>CB0001N</t>
  </si>
  <si>
    <t>XA0102</t>
  </si>
  <si>
    <t>FIRST FLOOR GROSS</t>
  </si>
  <si>
    <t>GSF</t>
  </si>
  <si>
    <t>exterior spaces under canopy</t>
  </si>
  <si>
    <t>LX-0025-01-XA0100</t>
  </si>
  <si>
    <t>LX-0025-01-XA0101</t>
  </si>
  <si>
    <t>LX-0025-01-XA0102</t>
  </si>
  <si>
    <t>WHITE HALL CLASSROOM - South Patio</t>
  </si>
  <si>
    <t>WHITE HALL CLASSROOM - North Patio</t>
  </si>
  <si>
    <t>WHITE HALL CLASSROOM - West Covered 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</si>
</sst>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alignment horizontal="left" indent="1"/>
      <protection locked="0"/>
    </xf>
    <xf numFmtId="164" fontId="0" fillId="0" borderId="0" xfId="44" applyNumberFormat="1" applyFont="1" applyFill="1" applyBorder="1" applyAlignment="1" applyProtection="1">
      <alignment horizontal="left" inden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54\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zoomScale="90" zoomScaleNormal="90" workbookViewId="0">
      <selection activeCell="A13" sqref="A13"/>
    </sheetView>
  </sheetViews>
  <sheetFormatPr defaultColWidth="9.140625" defaultRowHeight="15" x14ac:dyDescent="0.25"/>
  <cols>
    <col min="1" max="1" width="18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11.140625" style="16" bestFit="1" customWidth="1"/>
    <col min="6" max="6" width="13.425781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2" t="s">
        <v>7</v>
      </c>
      <c r="B1" s="75" t="s">
        <v>75</v>
      </c>
      <c r="C1" s="75"/>
      <c r="F1" s="64" t="s">
        <v>10</v>
      </c>
      <c r="G1" s="18">
        <v>42893</v>
      </c>
      <c r="J1" s="66" t="s">
        <v>33</v>
      </c>
      <c r="K1" s="66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3" t="s">
        <v>8</v>
      </c>
      <c r="B2" s="76" t="str">
        <f>VLOOKUP(B1,[2]BuildingList!A:B,2,FALSE)</f>
        <v>White Hall Classroom Building</v>
      </c>
      <c r="C2" s="76"/>
      <c r="F2" s="65" t="s">
        <v>12</v>
      </c>
      <c r="G2" s="22" t="s">
        <v>71</v>
      </c>
      <c r="J2" s="15">
        <f>G47-J47</f>
        <v>0</v>
      </c>
      <c r="K2" s="15">
        <f>H47-M47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7" t="s">
        <v>19</v>
      </c>
      <c r="B5" s="67" t="s">
        <v>14</v>
      </c>
      <c r="C5" s="68" t="s">
        <v>9</v>
      </c>
      <c r="D5" s="68" t="s">
        <v>4</v>
      </c>
      <c r="E5" s="68" t="s">
        <v>1</v>
      </c>
      <c r="F5" s="68" t="s">
        <v>11</v>
      </c>
      <c r="G5" s="68" t="s">
        <v>15</v>
      </c>
      <c r="H5" s="68" t="s">
        <v>16</v>
      </c>
      <c r="I5" s="69" t="s">
        <v>17</v>
      </c>
      <c r="J5" s="69" t="s">
        <v>36</v>
      </c>
      <c r="K5" s="69" t="s">
        <v>37</v>
      </c>
      <c r="L5" s="69" t="s">
        <v>38</v>
      </c>
      <c r="M5" s="69" t="s">
        <v>39</v>
      </c>
      <c r="N5" s="69" t="s">
        <v>37</v>
      </c>
      <c r="O5" s="69" t="s">
        <v>38</v>
      </c>
    </row>
    <row r="6" spans="1:16" s="40" customFormat="1" ht="15.75" thickTop="1" x14ac:dyDescent="0.25">
      <c r="A6" s="47" t="s">
        <v>76</v>
      </c>
      <c r="B6" s="47" t="s">
        <v>77</v>
      </c>
      <c r="C6" s="41" t="s">
        <v>73</v>
      </c>
      <c r="D6" s="40" t="s">
        <v>5</v>
      </c>
      <c r="E6" s="73">
        <v>45665</v>
      </c>
      <c r="F6" s="73">
        <v>45647</v>
      </c>
      <c r="G6" s="49" t="s">
        <v>13</v>
      </c>
      <c r="H6" s="40" t="s">
        <v>13</v>
      </c>
      <c r="I6" s="41" t="s">
        <v>83</v>
      </c>
      <c r="J6" s="56" t="str">
        <f>IF(G6="No Change","N/A",IF(G6="New Tag Required",Lookup!F:F,IF(G6="Remove Old Tag",Lookup!F:F,IF(G6="N/A","N/A",""))))</f>
        <v>N/A</v>
      </c>
      <c r="K6" s="57"/>
      <c r="L6" s="56"/>
      <c r="M6" s="56" t="str">
        <f>IF(H6="No Change","N/A",IF(H6="New Tag Required",Lookup!F:F,IF(H6="Remove Old Sign",Lookup!F:F,IF(H6="N/A","N/A",""))))</f>
        <v>N/A</v>
      </c>
      <c r="N6" s="57"/>
      <c r="O6" s="56"/>
    </row>
    <row r="7" spans="1:16" s="40" customFormat="1" x14ac:dyDescent="0.25">
      <c r="A7" s="47" t="s">
        <v>80</v>
      </c>
      <c r="B7" s="47" t="s">
        <v>77</v>
      </c>
      <c r="C7" s="41" t="s">
        <v>73</v>
      </c>
      <c r="D7" s="40" t="s">
        <v>5</v>
      </c>
      <c r="E7" s="73">
        <v>2718</v>
      </c>
      <c r="F7" s="73">
        <v>3064</v>
      </c>
      <c r="G7" s="49" t="s">
        <v>2</v>
      </c>
      <c r="H7" s="40" t="s">
        <v>2</v>
      </c>
      <c r="I7" s="41"/>
      <c r="J7" s="56" t="str">
        <f>IF(G7="No Change","N/A",IF(G7="New Tag Required",Lookup!F:F,IF(G7="Remove Old Tag",Lookup!F:F,IF(G7="N/A","N/A",""))))</f>
        <v>N/A</v>
      </c>
      <c r="K7" s="57"/>
      <c r="L7" s="56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40" customFormat="1" ht="15" customHeight="1" x14ac:dyDescent="0.25">
      <c r="A8" s="47" t="s">
        <v>82</v>
      </c>
      <c r="B8" s="47" t="s">
        <v>78</v>
      </c>
      <c r="C8" s="41" t="s">
        <v>73</v>
      </c>
      <c r="D8" s="40" t="s">
        <v>5</v>
      </c>
      <c r="E8" s="73">
        <v>40291</v>
      </c>
      <c r="F8" s="73">
        <v>41037</v>
      </c>
      <c r="G8" s="49" t="s">
        <v>13</v>
      </c>
      <c r="H8" s="40" t="s">
        <v>13</v>
      </c>
      <c r="I8" s="41" t="s">
        <v>83</v>
      </c>
      <c r="J8" s="56" t="str">
        <f>IF(G8="No Change","N/A",IF(G8="New Tag Required",Lookup!F:F,IF(G8="Remove Old Tag",Lookup!F:F,IF(G8="N/A","N/A",""))))</f>
        <v>N/A</v>
      </c>
      <c r="K8" s="57"/>
      <c r="L8" s="56"/>
      <c r="M8" s="56" t="str">
        <f>IF(H8="No Change","N/A",IF(H8="New Tag Required",Lookup!F:F,IF(H8="Remove Old Sign",Lookup!F:F,IF(H8="N/A","N/A",""))))</f>
        <v>N/A</v>
      </c>
      <c r="N8" s="57"/>
      <c r="O8" s="56"/>
    </row>
    <row r="9" spans="1:16" s="40" customFormat="1" ht="30" x14ac:dyDescent="0.25">
      <c r="A9" s="58" t="s">
        <v>81</v>
      </c>
      <c r="B9" s="47" t="s">
        <v>78</v>
      </c>
      <c r="C9" s="41" t="s">
        <v>24</v>
      </c>
      <c r="D9" s="40" t="s">
        <v>5</v>
      </c>
      <c r="E9" s="74" t="s">
        <v>79</v>
      </c>
      <c r="F9" s="74">
        <v>746</v>
      </c>
      <c r="G9" s="49" t="s">
        <v>13</v>
      </c>
      <c r="H9" s="40" t="s">
        <v>13</v>
      </c>
      <c r="I9" s="41" t="s">
        <v>84</v>
      </c>
      <c r="J9" s="56" t="str">
        <f>IF(G9="No Change","N/A",IF(G9="New Tag Required",Lookup!F:F,IF(G9="Remove Old Tag",Lookup!F:F,IF(G9="N/A","N/A",""))))</f>
        <v>N/A</v>
      </c>
      <c r="K9" s="57"/>
      <c r="L9" s="56"/>
      <c r="M9" s="56" t="str">
        <f>IF(H9="No Change","N/A",IF(H9="New Tag Required",Lookup!F:F,IF(H9="Remove Old Sign",Lookup!F:F,IF(H9="N/A","N/A",""))))</f>
        <v>N/A</v>
      </c>
      <c r="N9" s="57"/>
      <c r="O9" s="56"/>
    </row>
    <row r="10" spans="1:16" s="40" customFormat="1" x14ac:dyDescent="0.25">
      <c r="A10" s="59"/>
      <c r="B10" s="47"/>
      <c r="C10" s="41"/>
      <c r="E10" s="49"/>
      <c r="F10" s="49"/>
      <c r="G10" s="49"/>
      <c r="I10" s="41"/>
      <c r="J10" s="56" t="str">
        <f>IF(G10="No Change","N/A",IF(G10="New Tag Required",Lookup!F:F,IF(G10="Remove Old Tag",Lookup!F:F,IF(G10="N/A","N/A",""))))</f>
        <v/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40" customFormat="1" x14ac:dyDescent="0.25">
      <c r="A11" s="59"/>
      <c r="B11" s="47"/>
      <c r="C11" s="41"/>
      <c r="E11" s="49"/>
      <c r="F11" s="49"/>
      <c r="G11" s="49"/>
      <c r="I11" s="41"/>
      <c r="J11" s="56" t="str">
        <f>IF(G11="No Change","N/A",IF(G11="New Tag Required",Lookup!F:F,IF(G11="Remove Old Tag",Lookup!F:F,IF(G11="N/A","N/A",""))))</f>
        <v/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40" customFormat="1" x14ac:dyDescent="0.25">
      <c r="A12" s="59"/>
      <c r="B12" s="47"/>
      <c r="C12" s="41"/>
      <c r="E12" s="49"/>
      <c r="F12" s="49"/>
      <c r="G12" s="49"/>
      <c r="I12" s="41"/>
      <c r="J12" s="56" t="str">
        <f>IF(G12="No Change","N/A",IF(G12="New Tag Required",Lookup!F:F,IF(G12="Remove Old Tag",Lookup!F:F,IF(G12="N/A","N/A",""))))</f>
        <v/>
      </c>
      <c r="K12" s="57"/>
      <c r="L12" s="56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40" customFormat="1" x14ac:dyDescent="0.25">
      <c r="A13" s="59"/>
      <c r="B13" s="47"/>
      <c r="C13" s="41"/>
      <c r="E13" s="49"/>
      <c r="F13" s="49"/>
      <c r="G13" s="49"/>
      <c r="I13" s="41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40" customFormat="1" x14ac:dyDescent="0.25">
      <c r="A14" s="59"/>
      <c r="B14" s="47"/>
      <c r="C14" s="41"/>
      <c r="E14" s="49"/>
      <c r="F14" s="49"/>
      <c r="G14" s="49"/>
      <c r="I14" s="41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40" customFormat="1" x14ac:dyDescent="0.25">
      <c r="A15" s="59"/>
      <c r="B15" s="47"/>
      <c r="C15" s="41"/>
      <c r="E15" s="49"/>
      <c r="F15" s="49"/>
      <c r="G15" s="49"/>
      <c r="I15" s="41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40" customFormat="1" x14ac:dyDescent="0.25">
      <c r="A16" s="59"/>
      <c r="B16" s="47"/>
      <c r="C16" s="41"/>
      <c r="E16" s="49"/>
      <c r="F16" s="49"/>
      <c r="G16" s="49"/>
      <c r="I16" s="41"/>
      <c r="J16" s="56" t="str">
        <f>IF(G16="No Change","N/A",IF(G16="New Tag Required",Lookup!F:F,IF(G16="Remove Old Tag",Lookup!F:F,IF(G16="N/A","N/A",""))))</f>
        <v/>
      </c>
      <c r="K16" s="60"/>
      <c r="L16" s="41"/>
      <c r="M16" s="56" t="str">
        <f>IF(H16="No Change","N/A",IF(H16="New Tag Required",Lookup!F:F,IF(H16="Remove Old Sign",Lookup!F:F,IF(H16="N/A","N/A",""))))</f>
        <v/>
      </c>
      <c r="N16" s="60"/>
      <c r="O16" s="41"/>
    </row>
    <row r="17" spans="1:15" s="40" customFormat="1" x14ac:dyDescent="0.25">
      <c r="A17" s="59"/>
      <c r="B17" s="47"/>
      <c r="C17" s="41"/>
      <c r="E17" s="49"/>
      <c r="F17" s="49"/>
      <c r="G17" s="49"/>
      <c r="I17" s="41"/>
      <c r="J17" s="56" t="str">
        <f>IF(G17="No Change","N/A",IF(G17="New Tag Required",Lookup!F:F,IF(G17="Remove Old Tag",Lookup!F:F,IF(G17="N/A","N/A",""))))</f>
        <v/>
      </c>
      <c r="K17" s="60"/>
      <c r="L17" s="41"/>
      <c r="M17" s="56" t="str">
        <f>IF(H17="No Change","N/A",IF(H17="New Tag Required",Lookup!F:F,IF(H17="Remove Old Sign",Lookup!F:F,IF(H17="N/A","N/A",""))))</f>
        <v/>
      </c>
      <c r="N17" s="60"/>
      <c r="O17" s="41"/>
    </row>
    <row r="18" spans="1:15" s="40" customFormat="1" x14ac:dyDescent="0.25">
      <c r="A18" s="59"/>
      <c r="B18" s="47"/>
      <c r="C18" s="41"/>
      <c r="E18" s="49"/>
      <c r="F18" s="49"/>
      <c r="G18" s="49"/>
      <c r="I18" s="41"/>
      <c r="J18" s="56" t="str">
        <f>IF(G18="No Change","N/A",IF(G18="New Tag Required",Lookup!F:F,IF(G18="Remove Old Tag",Lookup!F:F,IF(G18="N/A","N/A",""))))</f>
        <v/>
      </c>
      <c r="K18" s="60"/>
      <c r="L18" s="41"/>
      <c r="M18" s="56" t="str">
        <f>IF(H18="No Change","N/A",IF(H18="New Tag Required",Lookup!F:F,IF(H18="Remove Old Sign",Lookup!F:F,IF(H18="N/A","N/A",""))))</f>
        <v/>
      </c>
      <c r="N18" s="60"/>
      <c r="O18" s="41"/>
    </row>
    <row r="19" spans="1:15" s="40" customFormat="1" x14ac:dyDescent="0.25">
      <c r="A19" s="58"/>
      <c r="B19" s="47"/>
      <c r="C19" s="41"/>
      <c r="E19" s="49"/>
      <c r="F19" s="49"/>
      <c r="G19" s="49"/>
      <c r="I19" s="41"/>
      <c r="J19" s="56" t="str">
        <f>IF(G19="No Change","N/A",IF(G19="New Tag Required",Lookup!F:F,IF(G19="Remove Old Tag",Lookup!F:F,IF(G19="N/A","N/A",""))))</f>
        <v/>
      </c>
      <c r="K19" s="60"/>
      <c r="L19" s="41"/>
      <c r="M19" s="56" t="str">
        <f>IF(H19="No Change","N/A",IF(H19="New Tag Required",Lookup!F:F,IF(H19="Remove Old Sign",Lookup!F:F,IF(H19="N/A","N/A",""))))</f>
        <v/>
      </c>
      <c r="N19" s="60"/>
      <c r="O19" s="41"/>
    </row>
    <row r="20" spans="1:15" s="40" customFormat="1" x14ac:dyDescent="0.25">
      <c r="A20" s="58"/>
      <c r="B20" s="47"/>
      <c r="C20" s="41"/>
      <c r="E20" s="49"/>
      <c r="F20" s="49"/>
      <c r="G20" s="49"/>
      <c r="I20" s="41"/>
      <c r="J20" s="56" t="str">
        <f>IF(G20="No Change","N/A",IF(G20="New Tag Required",Lookup!F:F,IF(G20="Remove Old Tag",Lookup!F:F,IF(G20="N/A","N/A",""))))</f>
        <v/>
      </c>
      <c r="K20" s="60"/>
      <c r="L20" s="41"/>
      <c r="M20" s="56" t="str">
        <f>IF(H20="No Change","N/A",IF(H20="New Tag Required",Lookup!F:F,IF(H20="Remove Old Sign",Lookup!F:F,IF(H20="N/A","N/A",""))))</f>
        <v/>
      </c>
      <c r="N20" s="60"/>
      <c r="O20" s="41"/>
    </row>
    <row r="21" spans="1:15" s="40" customFormat="1" x14ac:dyDescent="0.25">
      <c r="A21" s="59"/>
      <c r="B21" s="47"/>
      <c r="C21" s="41"/>
      <c r="E21" s="49"/>
      <c r="F21" s="50"/>
      <c r="G21" s="49"/>
      <c r="I21" s="41"/>
      <c r="J21" s="56" t="str">
        <f>IF(G21="No Change","N/A",IF(G21="New Tag Required",Lookup!F:F,IF(G21="Remove Old Tag",Lookup!F:F,IF(G21="N/A","N/A",""))))</f>
        <v/>
      </c>
      <c r="K21" s="60"/>
      <c r="L21" s="41"/>
      <c r="M21" s="56" t="str">
        <f>IF(H21="No Change","N/A",IF(H21="New Tag Required",Lookup!F:F,IF(H21="Remove Old Sign",Lookup!F:F,IF(H21="N/A","N/A",""))))</f>
        <v/>
      </c>
      <c r="N21" s="60"/>
      <c r="O21" s="41"/>
    </row>
    <row r="22" spans="1:15" s="40" customFormat="1" x14ac:dyDescent="0.25">
      <c r="A22" s="59"/>
      <c r="B22" s="47"/>
      <c r="C22" s="41"/>
      <c r="E22" s="49"/>
      <c r="F22" s="49"/>
      <c r="G22" s="49"/>
      <c r="I22" s="41"/>
      <c r="J22" s="56" t="str">
        <f>IF(G22="No Change","N/A",IF(G22="New Tag Required",Lookup!F:F,IF(G22="Remove Old Tag",Lookup!F:F,IF(G22="N/A","N/A",""))))</f>
        <v/>
      </c>
      <c r="K22" s="60"/>
      <c r="L22" s="41"/>
      <c r="M22" s="56" t="str">
        <f>IF(H22="No Change","N/A",IF(H22="New Tag Required",Lookup!F:F,IF(H22="Remove Old Sign",Lookup!F:F,IF(H22="N/A","N/A",""))))</f>
        <v/>
      </c>
      <c r="N22" s="60"/>
      <c r="O22" s="41"/>
    </row>
    <row r="23" spans="1:15" s="40" customFormat="1" x14ac:dyDescent="0.25">
      <c r="A23" s="59"/>
      <c r="B23" s="47"/>
      <c r="C23" s="41"/>
      <c r="E23" s="49"/>
      <c r="F23" s="49"/>
      <c r="G23" s="49"/>
      <c r="I23" s="41"/>
      <c r="J23" s="56" t="str">
        <f>IF(G23="No Change","N/A",IF(G23="New Tag Required",Lookup!F:F,IF(G23="Remove Old Tag",Lookup!F:F,IF(G23="N/A","N/A",""))))</f>
        <v/>
      </c>
      <c r="K23" s="61"/>
      <c r="M23" s="56" t="str">
        <f>IF(H23="No Change","N/A",IF(H23="New Tag Required",Lookup!F:F,IF(H23="Remove Old Sign",Lookup!F:F,IF(H23="N/A","N/A",""))))</f>
        <v/>
      </c>
      <c r="N23" s="60"/>
      <c r="O23" s="41"/>
    </row>
    <row r="24" spans="1:15" s="40" customFormat="1" x14ac:dyDescent="0.25">
      <c r="A24" s="59"/>
      <c r="B24" s="47"/>
      <c r="C24" s="41"/>
      <c r="E24" s="49"/>
      <c r="F24" s="49"/>
      <c r="G24" s="49"/>
      <c r="I24" s="41"/>
      <c r="J24" s="56" t="str">
        <f>IF(G24="No Change","N/A",IF(G24="New Tag Required",Lookup!F:F,IF(G24="Remove Old Tag",Lookup!F:F,IF(G24="N/A","N/A",""))))</f>
        <v/>
      </c>
      <c r="K24" s="61"/>
      <c r="M24" s="56" t="str">
        <f>IF(H24="No Change","N/A",IF(H24="New Tag Required",Lookup!F:F,IF(H24="Remove Old Sign",Lookup!F:F,IF(H24="N/A","N/A",""))))</f>
        <v/>
      </c>
      <c r="N24" s="60"/>
      <c r="O24" s="41"/>
    </row>
    <row r="25" spans="1:15" s="40" customFormat="1" x14ac:dyDescent="0.25">
      <c r="A25" s="59"/>
      <c r="B25" s="47"/>
      <c r="C25" s="41"/>
      <c r="E25" s="49"/>
      <c r="F25" s="49"/>
      <c r="G25" s="49"/>
      <c r="I25" s="41"/>
      <c r="J25" s="56" t="str">
        <f>IF(G25="No Change","N/A",IF(G25="New Tag Required",Lookup!F:F,IF(G25="Remove Old Tag",Lookup!F:F,IF(G25="N/A","N/A",""))))</f>
        <v/>
      </c>
      <c r="K25" s="61"/>
      <c r="M25" s="56" t="str">
        <f>IF(H25="No Change","N/A",IF(H25="New Tag Required",Lookup!F:F,IF(H25="Remove Old Sign",Lookup!F:F,IF(H25="N/A","N/A",""))))</f>
        <v/>
      </c>
      <c r="N25" s="61"/>
    </row>
    <row r="26" spans="1:15" s="40" customFormat="1" x14ac:dyDescent="0.25">
      <c r="A26" s="59"/>
      <c r="B26" s="47"/>
      <c r="C26" s="41"/>
      <c r="E26" s="49"/>
      <c r="F26" s="49"/>
      <c r="G26" s="49"/>
      <c r="I26" s="41"/>
      <c r="J26" s="56" t="str">
        <f>IF(G26="No Change","N/A",IF(G26="New Tag Required",Lookup!F:F,IF(G26="Remove Old Tag",Lookup!F:F,IF(G26="N/A","N/A",""))))</f>
        <v/>
      </c>
      <c r="K26" s="61"/>
      <c r="M26" s="56" t="str">
        <f>IF(H26="No Change","N/A",IF(H26="New Tag Required",Lookup!F:F,IF(H26="Remove Old Sign",Lookup!F:F,IF(H26="N/A","N/A",""))))</f>
        <v/>
      </c>
      <c r="N26" s="61"/>
    </row>
    <row r="27" spans="1:15" s="40" customFormat="1" x14ac:dyDescent="0.25">
      <c r="A27" s="59"/>
      <c r="B27" s="47"/>
      <c r="C27" s="41"/>
      <c r="E27" s="49"/>
      <c r="F27" s="49"/>
      <c r="G27" s="49"/>
      <c r="I27" s="41"/>
      <c r="J27" s="56" t="str">
        <f>IF(G27="No Change","N/A",IF(G27="New Tag Required",Lookup!F:F,IF(G27="Remove Old Tag",Lookup!F:F,IF(G27="N/A","N/A",""))))</f>
        <v/>
      </c>
      <c r="K27" s="61"/>
      <c r="M27" s="56" t="str">
        <f>IF(H27="No Change","N/A",IF(H27="New Tag Required",Lookup!F:F,IF(H27="Remove Old Sign",Lookup!F:F,IF(H27="N/A","N/A",""))))</f>
        <v/>
      </c>
      <c r="N27" s="61"/>
    </row>
    <row r="28" spans="1:15" s="40" customFormat="1" x14ac:dyDescent="0.25">
      <c r="A28" s="59"/>
      <c r="B28" s="47"/>
      <c r="C28" s="41"/>
      <c r="E28" s="49"/>
      <c r="F28" s="49"/>
      <c r="G28" s="49"/>
      <c r="I28" s="41"/>
      <c r="J28" s="56" t="str">
        <f>IF(G28="No Change","N/A",IF(G28="New Tag Required",Lookup!F:F,IF(G28="Remove Old Tag",Lookup!F:F,IF(G28="N/A","N/A",""))))</f>
        <v/>
      </c>
      <c r="K28" s="61"/>
      <c r="M28" s="56" t="str">
        <f>IF(H28="No Change","N/A",IF(H28="New Tag Required",Lookup!F:F,IF(H28="Remove Old Sign",Lookup!F:F,IF(H28="N/A","N/A",""))))</f>
        <v/>
      </c>
      <c r="N28" s="61"/>
    </row>
    <row r="29" spans="1:15" s="40" customFormat="1" x14ac:dyDescent="0.25">
      <c r="A29" s="59"/>
      <c r="B29" s="47"/>
      <c r="C29" s="41"/>
      <c r="E29" s="49"/>
      <c r="F29" s="49"/>
      <c r="G29" s="49"/>
      <c r="I29" s="41"/>
      <c r="J29" s="56" t="str">
        <f>IF(G29="No Change","N/A",IF(G29="New Tag Required",Lookup!F:F,IF(G29="Remove Old Tag",Lookup!F:F,IF(G29="N/A","N/A",""))))</f>
        <v/>
      </c>
      <c r="K29" s="61"/>
      <c r="M29" s="56" t="str">
        <f>IF(H29="No Change","N/A",IF(H29="New Tag Required",Lookup!F:F,IF(H29="Remove Old Sign",Lookup!F:F,IF(H29="N/A","N/A",""))))</f>
        <v/>
      </c>
      <c r="N29" s="61"/>
    </row>
    <row r="30" spans="1:15" x14ac:dyDescent="0.25">
      <c r="A30" s="59"/>
      <c r="B30" s="47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9"/>
      <c r="B31" s="47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9"/>
      <c r="B32" s="47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59"/>
      <c r="B33" s="47"/>
      <c r="C33" s="41"/>
      <c r="D33" s="40"/>
      <c r="E33" s="49"/>
      <c r="F33" s="49"/>
      <c r="G33" s="49"/>
      <c r="H33" s="40"/>
      <c r="I33" s="41"/>
      <c r="J33" s="56" t="str">
        <f>IF(G33="No Change","N/A",IF(G33="New Tag Required",Lookup!F:F,IF(G33="Remove Old Tag",Lookup!F:F,IF(G33="N/A","N/A",""))))</f>
        <v/>
      </c>
      <c r="K33" s="60"/>
      <c r="L33" s="41"/>
      <c r="M33" s="56" t="str">
        <f>IF(H33="No Change","N/A",IF(H33="New Tag Required",Lookup!F:F,IF(H33="Remove Old Sign",Lookup!F:F,IF(H33="N/A","N/A",""))))</f>
        <v/>
      </c>
      <c r="N33" s="60"/>
      <c r="O33" s="41"/>
      <c r="P33" s="40"/>
      <c r="Q33" s="40"/>
    </row>
    <row r="34" spans="1:17" x14ac:dyDescent="0.25">
      <c r="A34" s="59"/>
      <c r="B34" s="47"/>
      <c r="C34" s="41"/>
      <c r="D34" s="40"/>
      <c r="E34" s="49"/>
      <c r="F34" s="49"/>
      <c r="G34" s="49"/>
      <c r="H34" s="40"/>
      <c r="I34" s="41"/>
      <c r="J34" s="56" t="str">
        <f>IF(G34="No Change","N/A",IF(G34="New Tag Required",Lookup!F:F,IF(G34="Remove Old Tag",Lookup!F:F,IF(G34="N/A","N/A",""))))</f>
        <v/>
      </c>
      <c r="K34" s="60"/>
      <c r="L34" s="41"/>
      <c r="M34" s="56" t="str">
        <f>IF(H34="No Change","N/A",IF(H34="New Tag Required",Lookup!F:F,IF(H34="Remove Old Sign",Lookup!F:F,IF(H34="N/A","N/A",""))))</f>
        <v/>
      </c>
      <c r="N34" s="60"/>
      <c r="O34" s="41"/>
      <c r="P34" s="40"/>
      <c r="Q34" s="40"/>
    </row>
    <row r="35" spans="1:17" x14ac:dyDescent="0.25">
      <c r="A35" s="59"/>
      <c r="B35" s="47"/>
      <c r="C35" s="41"/>
      <c r="D35" s="40"/>
      <c r="E35" s="49"/>
      <c r="F35" s="49"/>
      <c r="G35" s="49"/>
      <c r="H35" s="40"/>
      <c r="I35" s="41"/>
      <c r="J35" s="56" t="str">
        <f>IF(G35="No Change","N/A",IF(G35="New Tag Required",Lookup!F:F,IF(G35="Remove Old Tag",Lookup!F:F,IF(G35="N/A","N/A",""))))</f>
        <v/>
      </c>
      <c r="K35" s="60"/>
      <c r="L35" s="41"/>
      <c r="M35" s="56" t="str">
        <f>IF(H35="No Change","N/A",IF(H35="New Tag Required",Lookup!F:F,IF(H35="Remove Old Sign",Lookup!F:F,IF(H35="N/A","N/A",""))))</f>
        <v/>
      </c>
      <c r="N35" s="60"/>
      <c r="O35" s="41"/>
      <c r="P35" s="40"/>
      <c r="Q35" s="40"/>
    </row>
    <row r="36" spans="1:17" x14ac:dyDescent="0.25">
      <c r="A36" s="59"/>
      <c r="B36" s="47"/>
      <c r="C36" s="41"/>
      <c r="D36" s="40"/>
      <c r="E36" s="49"/>
      <c r="F36" s="49"/>
      <c r="G36" s="49"/>
      <c r="H36" s="40"/>
      <c r="I36" s="41"/>
      <c r="J36" s="56" t="str">
        <f>IF(G36="No Change","N/A",IF(G36="New Tag Required",Lookup!F:F,IF(G36="Remove Old Tag",Lookup!F:F,IF(G36="N/A","N/A",""))))</f>
        <v/>
      </c>
      <c r="K36" s="60"/>
      <c r="L36" s="41"/>
      <c r="M36" s="56" t="str">
        <f>IF(H36="No Change","N/A",IF(H36="New Tag Required",Lookup!F:F,IF(H36="Remove Old Sign",Lookup!F:F,IF(H36="N/A","N/A",""))))</f>
        <v/>
      </c>
      <c r="N36" s="60"/>
      <c r="O36" s="41"/>
      <c r="P36" s="40"/>
      <c r="Q36" s="40"/>
    </row>
    <row r="37" spans="1:17" x14ac:dyDescent="0.25">
      <c r="A37" s="59"/>
      <c r="B37" s="47"/>
      <c r="C37" s="41"/>
      <c r="D37" s="40"/>
      <c r="E37" s="49"/>
      <c r="F37" s="50"/>
      <c r="G37" s="49"/>
      <c r="H37" s="40"/>
      <c r="I37" s="41"/>
      <c r="J37" s="56" t="str">
        <f>IF(G37="No Change","N/A",IF(G37="New Tag Required",Lookup!F:F,IF(G37="Remove Old Tag",Lookup!F:F,IF(G37="N/A","N/A",""))))</f>
        <v/>
      </c>
      <c r="K37" s="60"/>
      <c r="L37" s="41"/>
      <c r="M37" s="56" t="str">
        <f>IF(H37="No Change","N/A",IF(H37="New Tag Required",Lookup!F:F,IF(H37="Remove Old Sign",Lookup!F:F,IF(H37="N/A","N/A",""))))</f>
        <v/>
      </c>
      <c r="N37" s="60"/>
      <c r="O37" s="41"/>
      <c r="P37" s="40"/>
      <c r="Q37" s="40"/>
    </row>
    <row r="38" spans="1:17" x14ac:dyDescent="0.25">
      <c r="A38" s="59"/>
      <c r="B38" s="47"/>
      <c r="C38" s="41"/>
      <c r="D38" s="40"/>
      <c r="E38" s="49"/>
      <c r="F38" s="49"/>
      <c r="G38" s="49"/>
      <c r="H38" s="40"/>
      <c r="I38" s="41"/>
      <c r="J38" s="56" t="str">
        <f>IF(G38="No Change","N/A",IF(G38="New Tag Required",Lookup!F:F,IF(G38="Remove Old Tag",Lookup!F:F,IF(G38="N/A","N/A",""))))</f>
        <v/>
      </c>
      <c r="K38" s="60"/>
      <c r="L38" s="41"/>
      <c r="M38" s="56" t="str">
        <f>IF(H38="No Change","N/A",IF(H38="New Tag Required",Lookup!F:F,IF(H38="Remove Old Sign",Lookup!F:F,IF(H38="N/A","N/A",""))))</f>
        <v/>
      </c>
      <c r="N38" s="60"/>
      <c r="O38" s="41"/>
      <c r="P38" s="40"/>
      <c r="Q38" s="40"/>
    </row>
    <row r="39" spans="1:17" x14ac:dyDescent="0.25">
      <c r="A39" s="59"/>
      <c r="B39" s="47"/>
      <c r="C39" s="41"/>
      <c r="D39" s="40"/>
      <c r="E39" s="49"/>
      <c r="F39" s="49"/>
      <c r="G39" s="49"/>
      <c r="H39" s="40"/>
      <c r="I39" s="41"/>
      <c r="J39" s="56" t="str">
        <f>IF(G39="No Change","N/A",IF(G39="New Tag Required",Lookup!F:F,IF(G39="Remove Old Tag",Lookup!F:F,IF(G39="N/A","N/A",""))))</f>
        <v/>
      </c>
      <c r="K39" s="61"/>
      <c r="L39" s="40"/>
      <c r="M39" s="56" t="str">
        <f>IF(H39="No Change","N/A",IF(H39="New Tag Required",Lookup!F:F,IF(H39="Remove Old Sign",Lookup!F:F,IF(H39="N/A","N/A",""))))</f>
        <v/>
      </c>
      <c r="N39" s="60"/>
      <c r="O39" s="41"/>
      <c r="P39" s="40"/>
      <c r="Q39" s="40"/>
    </row>
    <row r="40" spans="1:17" x14ac:dyDescent="0.25">
      <c r="A40" s="59"/>
      <c r="C40" s="41"/>
      <c r="D40" s="40"/>
      <c r="E40" s="49"/>
      <c r="F40" s="49"/>
      <c r="G40" s="49"/>
      <c r="H40" s="40"/>
      <c r="I40" s="41"/>
      <c r="J40" s="56" t="str">
        <f>IF(G40="No Change","N/A",IF(G40="New Tag Required",Lookup!F:F,IF(G40="Remove Old Tag",Lookup!F:F,IF(G40="N/A","N/A",""))))</f>
        <v/>
      </c>
      <c r="K40" s="61"/>
      <c r="L40" s="40"/>
      <c r="M40" s="56" t="str">
        <f>IF(H40="No Change","N/A",IF(H40="New Tag Required",Lookup!F:F,IF(H40="Remove Old Sign",Lookup!F:F,IF(H40="N/A","N/A",""))))</f>
        <v/>
      </c>
      <c r="N40" s="60"/>
      <c r="O40" s="41"/>
      <c r="P40" s="40"/>
      <c r="Q40" s="40"/>
    </row>
    <row r="41" spans="1:17" x14ac:dyDescent="0.25">
      <c r="A41" s="48"/>
      <c r="C41" s="41"/>
      <c r="D41" s="40"/>
      <c r="E41" s="49"/>
      <c r="F41" s="49"/>
      <c r="G41" s="49"/>
      <c r="H41" s="40"/>
      <c r="I41" s="41"/>
      <c r="J41" s="56" t="str">
        <f>IF(G41="No Change","N/A",IF(G41="New Tag Required",Lookup!F:F,IF(G41="Remove Old Tag",Lookup!F:F,IF(G41="N/A","N/A",""))))</f>
        <v/>
      </c>
      <c r="K41" s="61"/>
      <c r="L41" s="40"/>
      <c r="M41" s="56" t="str">
        <f>IF(H41="No Change","N/A",IF(H41="New Tag Required",Lookup!F:F,IF(H41="Remove Old Sign",Lookup!F:F,IF(H41="N/A","N/A",""))))</f>
        <v/>
      </c>
      <c r="N41" s="61"/>
      <c r="O41" s="40"/>
      <c r="P41" s="40"/>
      <c r="Q41" s="40"/>
    </row>
    <row r="42" spans="1:17" x14ac:dyDescent="0.25">
      <c r="A42" s="48"/>
      <c r="C42" s="41"/>
      <c r="D42" s="40"/>
      <c r="E42" s="49"/>
      <c r="F42" s="49"/>
      <c r="G42" s="49"/>
      <c r="H42" s="40"/>
      <c r="I42" s="41"/>
      <c r="J42" s="56" t="str">
        <f>IF(G42="No Change","N/A",IF(G42="New Tag Required",Lookup!F:F,IF(G42="Remove Old Tag",Lookup!F:F,IF(G42="N/A","N/A",""))))</f>
        <v/>
      </c>
      <c r="K42" s="61"/>
      <c r="L42" s="40"/>
      <c r="M42" s="56" t="str">
        <f>IF(H42="No Change","N/A",IF(H42="New Tag Required",Lookup!F:F,IF(H42="Remove Old Sign",Lookup!F:F,IF(H42="N/A","N/A",""))))</f>
        <v/>
      </c>
      <c r="N42" s="61"/>
      <c r="O42" s="40"/>
      <c r="P42" s="40"/>
      <c r="Q42" s="40"/>
    </row>
    <row r="43" spans="1:17" x14ac:dyDescent="0.25">
      <c r="A43" s="48"/>
      <c r="C43" s="41"/>
      <c r="D43" s="40"/>
      <c r="E43" s="49"/>
      <c r="F43" s="49"/>
      <c r="G43" s="49"/>
      <c r="H43" s="40"/>
      <c r="I43" s="41"/>
      <c r="J43" s="56" t="str">
        <f>IF(G43="No Change","N/A",IF(G43="New Tag Required",Lookup!F:F,IF(G43="Remove Old Tag",Lookup!F:F,IF(G43="N/A","N/A",""))))</f>
        <v/>
      </c>
      <c r="K43" s="61"/>
      <c r="L43" s="40"/>
      <c r="M43" s="56" t="str">
        <f>IF(H43="No Change","N/A",IF(H43="New Tag Required",Lookup!F:F,IF(H43="Remove Old Sign",Lookup!F:F,IF(H43="N/A","N/A",""))))</f>
        <v/>
      </c>
      <c r="N43" s="61"/>
      <c r="O43" s="40"/>
      <c r="P43" s="40"/>
      <c r="Q43" s="40"/>
    </row>
    <row r="44" spans="1:17" x14ac:dyDescent="0.25">
      <c r="A44" s="55"/>
      <c r="C44" s="41"/>
      <c r="D44" s="40"/>
      <c r="E44" s="49"/>
      <c r="F44" s="49"/>
      <c r="G44" s="49"/>
      <c r="H44" s="40"/>
      <c r="I44" s="41"/>
      <c r="J44" s="56" t="str">
        <f>IF(G44="No Change","N/A",IF(G44="New Tag Required",Lookup!F:F,IF(G44="Remove Old Tag",Lookup!F:F,IF(G44="N/A","N/A",""))))</f>
        <v/>
      </c>
      <c r="K44" s="61"/>
      <c r="L44" s="40"/>
      <c r="M44" s="56" t="str">
        <f>IF(H44="No Change","N/A",IF(H44="New Tag Required",Lookup!F:F,IF(H44="Remove Old Sign",Lookup!F:F,IF(H44="N/A","N/A",""))))</f>
        <v/>
      </c>
      <c r="N44" s="61"/>
      <c r="O44" s="40"/>
      <c r="P44" s="40"/>
      <c r="Q44" s="40"/>
    </row>
    <row r="45" spans="1:17" ht="15.75" thickBot="1" x14ac:dyDescent="0.3">
      <c r="A45" s="59"/>
      <c r="C45" s="41"/>
      <c r="D45" s="40"/>
      <c r="E45" s="49"/>
      <c r="F45" s="49"/>
      <c r="G45" s="49"/>
      <c r="H45" s="40"/>
      <c r="I45" s="41"/>
      <c r="J45" s="56" t="str">
        <f>IF(G45="No Change","N/A",IF(G45="New Tag Required",Lookup!F:F,IF(G45="Remove Old Tag",Lookup!F:F,IF(G45="N/A","N/A",""))))</f>
        <v/>
      </c>
      <c r="K45" s="61"/>
      <c r="L45" s="40"/>
      <c r="M45" s="56" t="str">
        <f>IF(H45="No Change","N/A",IF(H45="New Tag Required",Lookup!F:F,IF(H45="Remove Old Sign",Lookup!F:F,IF(H45="N/A","N/A",""))))</f>
        <v/>
      </c>
      <c r="N45" s="61"/>
      <c r="O45" s="40"/>
      <c r="P45" s="40"/>
      <c r="Q45" s="40"/>
    </row>
    <row r="46" spans="1:17" ht="45" x14ac:dyDescent="0.25">
      <c r="A46" s="59"/>
      <c r="C46" s="11"/>
      <c r="E46" s="30"/>
      <c r="F46" s="33"/>
      <c r="G46" s="70" t="s">
        <v>45</v>
      </c>
      <c r="H46" s="71" t="s">
        <v>46</v>
      </c>
      <c r="J46" s="72" t="s">
        <v>40</v>
      </c>
      <c r="K46" s="10"/>
      <c r="L46" s="10"/>
      <c r="M46" s="72" t="s">
        <v>41</v>
      </c>
    </row>
    <row r="47" spans="1:17" ht="15.75" thickBot="1" x14ac:dyDescent="0.3">
      <c r="A47" s="59"/>
      <c r="C47" s="11"/>
      <c r="E47" s="30"/>
      <c r="F47" s="33"/>
      <c r="G47" s="14">
        <f>COUNTIF(G6:G46,"New Tag Required")</f>
        <v>0</v>
      </c>
      <c r="H47" s="13">
        <f>COUNTIF(H6:H46,"New Sign Required")</f>
        <v>0</v>
      </c>
      <c r="J47" s="12">
        <f>COUNTIF(J6:J46,"Installed")</f>
        <v>0</v>
      </c>
      <c r="K47" s="10"/>
      <c r="L47" s="10"/>
      <c r="M47" s="12">
        <f>COUNTIF(M6:M46,"Installed")</f>
        <v>0</v>
      </c>
    </row>
    <row r="48" spans="1:17" x14ac:dyDescent="0.25">
      <c r="A48" s="59"/>
      <c r="C48" s="11"/>
      <c r="E48" s="30"/>
      <c r="F48" s="30"/>
    </row>
    <row r="49" spans="1:7" x14ac:dyDescent="0.25">
      <c r="A49" s="59"/>
      <c r="C49" s="11"/>
      <c r="E49" s="30"/>
      <c r="F49" s="30"/>
      <c r="G49" s="30"/>
    </row>
    <row r="50" spans="1:7" x14ac:dyDescent="0.25">
      <c r="A50" s="59"/>
      <c r="C50" s="11"/>
      <c r="E50" s="30"/>
      <c r="F50" s="30"/>
      <c r="G50" s="30"/>
    </row>
    <row r="51" spans="1:7" x14ac:dyDescent="0.25">
      <c r="A51" s="48"/>
      <c r="C51" s="11"/>
      <c r="E51" s="30"/>
      <c r="F51" s="30"/>
      <c r="G51" s="30"/>
    </row>
    <row r="52" spans="1:7" x14ac:dyDescent="0.25">
      <c r="A52" s="48"/>
      <c r="C52" s="11"/>
      <c r="E52" s="30"/>
      <c r="F52" s="31"/>
      <c r="G52" s="30"/>
    </row>
    <row r="53" spans="1:7" x14ac:dyDescent="0.25">
      <c r="A53" s="48"/>
      <c r="C53" s="11"/>
      <c r="E53" s="30"/>
      <c r="F53" s="30"/>
      <c r="G53" s="30"/>
    </row>
    <row r="54" spans="1:7" x14ac:dyDescent="0.25">
      <c r="A54" s="55"/>
      <c r="C54" s="11"/>
      <c r="E54" s="30"/>
      <c r="F54" s="30"/>
      <c r="G54" s="30"/>
    </row>
    <row r="55" spans="1:7" x14ac:dyDescent="0.25">
      <c r="A55" s="55"/>
      <c r="C55" s="11"/>
      <c r="E55" s="30"/>
      <c r="F55" s="30"/>
      <c r="G55" s="30"/>
    </row>
    <row r="56" spans="1:7" x14ac:dyDescent="0.25">
      <c r="A56" s="55"/>
      <c r="C56" s="11"/>
    </row>
    <row r="57" spans="1:7" x14ac:dyDescent="0.25">
      <c r="A57" s="55"/>
      <c r="C57" s="11"/>
    </row>
    <row r="58" spans="1:7" x14ac:dyDescent="0.25">
      <c r="A58" s="55"/>
      <c r="C58" s="11"/>
    </row>
    <row r="59" spans="1:7" x14ac:dyDescent="0.25">
      <c r="A59" s="55"/>
      <c r="C59" s="11"/>
    </row>
    <row r="60" spans="1:7" x14ac:dyDescent="0.25">
      <c r="A60" s="55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54">
    <cfRule type="containsText" dxfId="58" priority="131" operator="containsText" text="New Tag Required">
      <formula>NOT(ISERROR(SEARCH("New Tag Required",G49)))</formula>
    </cfRule>
  </conditionalFormatting>
  <conditionalFormatting sqref="D46:D100 D6 D8">
    <cfRule type="containsText" dxfId="57" priority="130" operator="containsText" text="Yes">
      <formula>NOT(ISERROR(SEARCH("Yes",D6)))</formula>
    </cfRule>
  </conditionalFormatting>
  <conditionalFormatting sqref="H201:H422 H49:H57 H60:H100">
    <cfRule type="containsText" dxfId="56" priority="118" operator="containsText" text="New Sign Required">
      <formula>NOT(ISERROR(SEARCH("New Sign Required",H49)))</formula>
    </cfRule>
  </conditionalFormatting>
  <conditionalFormatting sqref="G49:G57 G60:G100">
    <cfRule type="containsText" dxfId="55" priority="117" operator="containsText" text="Action Required">
      <formula>NOT(ISERROR(SEARCH("Action Required",G49)))</formula>
    </cfRule>
  </conditionalFormatting>
  <conditionalFormatting sqref="H49:H57 H60:H100">
    <cfRule type="containsText" dxfId="54" priority="116" operator="containsText" text="Action Required">
      <formula>NOT(ISERROR(SEARCH("Action Required",H49)))</formula>
    </cfRule>
  </conditionalFormatting>
  <conditionalFormatting sqref="G6 G10:G45">
    <cfRule type="containsText" dxfId="53" priority="58" operator="containsText" text="New Tag Required">
      <formula>NOT(ISERROR(SEARCH("New Tag Required",G6)))</formula>
    </cfRule>
  </conditionalFormatting>
  <conditionalFormatting sqref="D10:D45">
    <cfRule type="containsText" dxfId="52" priority="57" operator="containsText" text="Yes">
      <formula>NOT(ISERROR(SEARCH("Yes",D10)))</formula>
    </cfRule>
  </conditionalFormatting>
  <conditionalFormatting sqref="H6 H10:H45">
    <cfRule type="containsText" dxfId="51" priority="56" operator="containsText" text="New Sign Required">
      <formula>NOT(ISERROR(SEARCH("New Sign Required",H6)))</formula>
    </cfRule>
  </conditionalFormatting>
  <conditionalFormatting sqref="G6 G10:G45">
    <cfRule type="containsText" dxfId="50" priority="55" operator="containsText" text="Action Required">
      <formula>NOT(ISERROR(SEARCH("Action Required",G6)))</formula>
    </cfRule>
  </conditionalFormatting>
  <conditionalFormatting sqref="H6 H10:H45">
    <cfRule type="containsText" dxfId="49" priority="54" operator="containsText" text="Action Required">
      <formula>NOT(ISERROR(SEARCH("Action Required",H6)))</formula>
    </cfRule>
  </conditionalFormatting>
  <conditionalFormatting sqref="G6">
    <cfRule type="containsText" dxfId="48" priority="53" operator="containsText" text="New Tag Required">
      <formula>NOT(ISERROR(SEARCH("New Tag Required",G6)))</formula>
    </cfRule>
  </conditionalFormatting>
  <conditionalFormatting sqref="D6">
    <cfRule type="containsText" dxfId="47" priority="52" operator="containsText" text="Yes">
      <formula>NOT(ISERROR(SEARCH("Yes",D6)))</formula>
    </cfRule>
  </conditionalFormatting>
  <conditionalFormatting sqref="G6">
    <cfRule type="containsText" dxfId="46" priority="51" operator="containsText" text="Action Required">
      <formula>NOT(ISERROR(SEARCH("Action Required",G6)))</formula>
    </cfRule>
  </conditionalFormatting>
  <conditionalFormatting sqref="D101:D200">
    <cfRule type="containsText" dxfId="45" priority="50" operator="containsText" text="Yes">
      <formula>NOT(ISERROR(SEARCH("Yes",D101)))</formula>
    </cfRule>
  </conditionalFormatting>
  <conditionalFormatting sqref="H101:H200">
    <cfRule type="containsText" dxfId="44" priority="49" operator="containsText" text="New Sign Required">
      <formula>NOT(ISERROR(SEARCH("New Sign Required",H101)))</formula>
    </cfRule>
  </conditionalFormatting>
  <conditionalFormatting sqref="G101:G200">
    <cfRule type="containsText" dxfId="43" priority="48" operator="containsText" text="Action Required">
      <formula>NOT(ISERROR(SEARCH("Action Required",G101)))</formula>
    </cfRule>
  </conditionalFormatting>
  <conditionalFormatting sqref="H101:H200">
    <cfRule type="containsText" dxfId="42" priority="47" operator="containsText" text="Action Required">
      <formula>NOT(ISERROR(SEARCH("Action Required",H101)))</formula>
    </cfRule>
  </conditionalFormatting>
  <conditionalFormatting sqref="D9">
    <cfRule type="containsText" dxfId="41" priority="44" operator="containsText" text="Yes">
      <formula>NOT(ISERROR(SEARCH("Yes",D9)))</formula>
    </cfRule>
  </conditionalFormatting>
  <conditionalFormatting sqref="D7">
    <cfRule type="containsText" dxfId="40" priority="33" operator="containsText" text="Yes">
      <formula>NOT(ISERROR(SEARCH("Yes",D7)))</formula>
    </cfRule>
  </conditionalFormatting>
  <conditionalFormatting sqref="G7">
    <cfRule type="containsText" dxfId="39" priority="32" operator="containsText" text="New Tag Required">
      <formula>NOT(ISERROR(SEARCH("New Tag Required",G7)))</formula>
    </cfRule>
  </conditionalFormatting>
  <conditionalFormatting sqref="H7">
    <cfRule type="containsText" dxfId="38" priority="31" operator="containsText" text="New Sign Required">
      <formula>NOT(ISERROR(SEARCH("New Sign Required",H7)))</formula>
    </cfRule>
  </conditionalFormatting>
  <conditionalFormatting sqref="G7">
    <cfRule type="containsText" dxfId="37" priority="30" operator="containsText" text="Action Required">
      <formula>NOT(ISERROR(SEARCH("Action Required",G7)))</formula>
    </cfRule>
  </conditionalFormatting>
  <conditionalFormatting sqref="H7">
    <cfRule type="containsText" dxfId="36" priority="29" operator="containsText" text="Action Required">
      <formula>NOT(ISERROR(SEARCH("Action Required",H7)))</formula>
    </cfRule>
  </conditionalFormatting>
  <conditionalFormatting sqref="J2:N2">
    <cfRule type="cellIs" dxfId="35" priority="24" operator="notEqual">
      <formula>0</formula>
    </cfRule>
  </conditionalFormatting>
  <conditionalFormatting sqref="J6:J45">
    <cfRule type="cellIs" dxfId="34" priority="23" operator="equal">
      <formula>0</formula>
    </cfRule>
  </conditionalFormatting>
  <conditionalFormatting sqref="M6:M45">
    <cfRule type="cellIs" dxfId="33" priority="22" operator="equal">
      <formula>0</formula>
    </cfRule>
  </conditionalFormatting>
  <conditionalFormatting sqref="J6:J45 M6:M45">
    <cfRule type="cellIs" dxfId="32" priority="19" operator="equal">
      <formula>"In Progress"</formula>
    </cfRule>
    <cfRule type="cellIs" dxfId="31" priority="20" operator="equal">
      <formula>"Log Issues"</formula>
    </cfRule>
    <cfRule type="cellIs" dxfId="30" priority="21" operator="equal">
      <formula>"N/A"</formula>
    </cfRule>
  </conditionalFormatting>
  <conditionalFormatting sqref="K6:L15">
    <cfRule type="expression" dxfId="29" priority="18">
      <formula>$J6="Log Issues"</formula>
    </cfRule>
  </conditionalFormatting>
  <conditionalFormatting sqref="N6:N15">
    <cfRule type="expression" dxfId="28" priority="17">
      <formula>$M6="Log Issues"</formula>
    </cfRule>
  </conditionalFormatting>
  <conditionalFormatting sqref="G9">
    <cfRule type="containsText" dxfId="27" priority="16" operator="containsText" text="New Tag Required">
      <formula>NOT(ISERROR(SEARCH("New Tag Required",G9)))</formula>
    </cfRule>
  </conditionalFormatting>
  <conditionalFormatting sqref="H9">
    <cfRule type="containsText" dxfId="26" priority="15" operator="containsText" text="New Sign Required">
      <formula>NOT(ISERROR(SEARCH("New Sign Required",H9)))</formula>
    </cfRule>
  </conditionalFormatting>
  <conditionalFormatting sqref="G9">
    <cfRule type="containsText" dxfId="25" priority="14" operator="containsText" text="Action Required">
      <formula>NOT(ISERROR(SEARCH("Action Required",G9)))</formula>
    </cfRule>
  </conditionalFormatting>
  <conditionalFormatting sqref="H9">
    <cfRule type="containsText" dxfId="24" priority="13" operator="containsText" text="Action Required">
      <formula>NOT(ISERROR(SEARCH("Action Required",H9)))</formula>
    </cfRule>
  </conditionalFormatting>
  <conditionalFormatting sqref="H49:H57 H60:H1048576 H1:H7 H9:H47">
    <cfRule type="containsText" dxfId="23" priority="11" operator="containsText" text="Remove Old Sign">
      <formula>NOT(ISERROR(SEARCH("Remove Old Sign",H1)))</formula>
    </cfRule>
    <cfRule type="containsText" dxfId="22" priority="12" operator="containsText" text="Move Sign to New Location">
      <formula>NOT(ISERROR(SEARCH("Move Sign to New Location",H1)))</formula>
    </cfRule>
  </conditionalFormatting>
  <conditionalFormatting sqref="G49:G57 G60:G1048576 G1:G7 G9:G47">
    <cfRule type="containsText" dxfId="21" priority="10" operator="containsText" text="Remove Old Tag">
      <formula>NOT(ISERROR(SEARCH("Remove Old Tag",G1)))</formula>
    </cfRule>
  </conditionalFormatting>
  <conditionalFormatting sqref="G8">
    <cfRule type="containsText" dxfId="20" priority="9" operator="containsText" text="New Tag Required">
      <formula>NOT(ISERROR(SEARCH("New Tag Required",G8)))</formula>
    </cfRule>
  </conditionalFormatting>
  <conditionalFormatting sqref="H8">
    <cfRule type="containsText" dxfId="19" priority="8" operator="containsText" text="New Sign Required">
      <formula>NOT(ISERROR(SEARCH("New Sign Required",H8)))</formula>
    </cfRule>
  </conditionalFormatting>
  <conditionalFormatting sqref="G8">
    <cfRule type="containsText" dxfId="18" priority="7" operator="containsText" text="Action Required">
      <formula>NOT(ISERROR(SEARCH("Action Required",G8)))</formula>
    </cfRule>
  </conditionalFormatting>
  <conditionalFormatting sqref="H8">
    <cfRule type="containsText" dxfId="17" priority="6" operator="containsText" text="Action Required">
      <formula>NOT(ISERROR(SEARCH("Action Required",H8)))</formula>
    </cfRule>
  </conditionalFormatting>
  <conditionalFormatting sqref="G8">
    <cfRule type="containsText" dxfId="16" priority="5" operator="containsText" text="New Tag Required">
      <formula>NOT(ISERROR(SEARCH("New Tag Required",G8)))</formula>
    </cfRule>
  </conditionalFormatting>
  <conditionalFormatting sqref="G8">
    <cfRule type="containsText" dxfId="15" priority="4" operator="containsText" text="Action Required">
      <formula>NOT(ISERROR(SEARCH("Action Required",G8)))</formula>
    </cfRule>
  </conditionalFormatting>
  <conditionalFormatting sqref="H8">
    <cfRule type="containsText" dxfId="14" priority="2" operator="containsText" text="Remove Old Sign">
      <formula>NOT(ISERROR(SEARCH("Remove Old Sign",H8)))</formula>
    </cfRule>
    <cfRule type="containsText" dxfId="13" priority="3" operator="containsText" text="Move Sign to New Location">
      <formula>NOT(ISERROR(SEARCH("Move Sign to New Location",H8)))</formula>
    </cfRule>
  </conditionalFormatting>
  <conditionalFormatting sqref="G8">
    <cfRule type="containsText" dxfId="12" priority="1" operator="containsText" text="Remove Old Tag">
      <formula>NOT(ISERROR(SEARCH("Remove Old Tag",G8)))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H60:H200 H49:H57</xm:sqref>
        </x14:dataValidation>
        <x14:dataValidation type="list" allowBlank="1" showInputMessage="1" showErrorMessage="1">
          <x14:formula1>
            <xm:f>Lookup!$A$1:$A$4</xm:f>
          </x14:formula1>
          <xm:sqref>G60:G200 G49:G57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G6:G45</xm:sqref>
        </x14:dataValidation>
        <x14:dataValidation type="list" allowBlank="1" showInputMessage="1" showErrorMessage="1">
          <x14:formula1>
            <xm:f>Lookup!$D$1:$D$10</xm:f>
          </x14:formula1>
          <xm:sqref>H6:H45</xm:sqref>
        </x14:dataValidation>
        <x14:dataValidation type="list" allowBlank="1" showInputMessage="1" showErrorMessage="1">
          <x14:formula1>
            <xm:f>Lookup!$F$1:$F$7</xm:f>
          </x14:formula1>
          <xm:sqref>J6:J45</xm:sqref>
        </x14:dataValidation>
        <x14:dataValidation type="list" allowBlank="1" showInputMessage="1" showErrorMessage="1">
          <x14:formula1>
            <xm:f>Lookup!$F$1:$F$8</xm:f>
          </x14:formula1>
          <xm:sqref>M6:M45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9" sqref="B9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0025</v>
      </c>
      <c r="C1" s="38"/>
      <c r="D1" s="17" t="s">
        <v>10</v>
      </c>
      <c r="E1" s="39">
        <f>'KD Changes'!G1</f>
        <v>42893</v>
      </c>
    </row>
    <row r="2" spans="1:10" ht="15" customHeight="1" x14ac:dyDescent="0.25">
      <c r="A2" s="42" t="s">
        <v>8</v>
      </c>
      <c r="B2" s="43" t="str">
        <f>VLOOKUP(B1,[1]BuildingList!A:B,2,FALSE)</f>
        <v>White Hall Classroom Building</v>
      </c>
      <c r="C2" s="44"/>
      <c r="D2" s="45" t="s">
        <v>12</v>
      </c>
      <c r="E2" s="46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85</v>
      </c>
      <c r="B6" s="78" t="s">
        <v>88</v>
      </c>
      <c r="F6" s="40">
        <f>LEN(B6)</f>
        <v>34</v>
      </c>
      <c r="G6" s="29"/>
      <c r="H6" s="29"/>
      <c r="I6" s="40"/>
      <c r="J6" s="40"/>
    </row>
    <row r="7" spans="1:10" x14ac:dyDescent="0.25">
      <c r="A7" s="77" t="s">
        <v>86</v>
      </c>
      <c r="B7" s="78" t="s">
        <v>89</v>
      </c>
      <c r="F7" s="40">
        <f t="shared" ref="F7:F8" si="0">LEN(B7)</f>
        <v>34</v>
      </c>
      <c r="G7" s="29"/>
      <c r="H7" s="29"/>
      <c r="I7" s="40"/>
      <c r="J7" s="40"/>
    </row>
    <row r="8" spans="1:10" ht="15" customHeight="1" x14ac:dyDescent="0.25">
      <c r="A8" s="77" t="s">
        <v>87</v>
      </c>
      <c r="B8" s="78" t="s">
        <v>90</v>
      </c>
      <c r="F8" s="40">
        <f t="shared" si="0"/>
        <v>40</v>
      </c>
      <c r="G8" s="29"/>
      <c r="H8" s="29"/>
      <c r="I8" s="40"/>
      <c r="J8" s="40"/>
    </row>
    <row r="9" spans="1:10" x14ac:dyDescent="0.25">
      <c r="A9" s="40"/>
      <c r="B9" s="40"/>
      <c r="G9" s="29"/>
      <c r="H9" s="29"/>
      <c r="I9" s="40"/>
      <c r="J9" s="40"/>
    </row>
    <row r="10" spans="1:10" x14ac:dyDescent="0.25">
      <c r="A10" s="40"/>
      <c r="B10" s="40"/>
      <c r="F10" s="49"/>
      <c r="G10" s="29"/>
      <c r="H10" s="29"/>
    </row>
    <row r="11" spans="1:10" x14ac:dyDescent="0.25">
      <c r="A11" s="40"/>
      <c r="B11" s="40"/>
      <c r="F11" s="49"/>
      <c r="G11" s="29"/>
      <c r="H11" s="29"/>
    </row>
    <row r="12" spans="1:10" x14ac:dyDescent="0.25">
      <c r="A12" s="40"/>
      <c r="B12" s="40"/>
      <c r="F12" s="49"/>
      <c r="G12" s="29"/>
      <c r="H12" s="29"/>
    </row>
    <row r="13" spans="1:10" x14ac:dyDescent="0.25">
      <c r="A13" s="40"/>
      <c r="B13" s="40"/>
      <c r="F13" s="49"/>
      <c r="G13" s="29"/>
      <c r="H13" s="29"/>
    </row>
    <row r="14" spans="1:10" x14ac:dyDescent="0.25">
      <c r="A14" s="40"/>
      <c r="B14" s="40"/>
      <c r="F14" s="49"/>
      <c r="G14" s="29"/>
      <c r="H14" s="29"/>
    </row>
    <row r="15" spans="1:10" x14ac:dyDescent="0.25">
      <c r="A15" s="40"/>
      <c r="B15" s="40"/>
      <c r="F15" s="49"/>
      <c r="G15" s="29"/>
      <c r="H15" s="29"/>
    </row>
    <row r="16" spans="1:10" x14ac:dyDescent="0.25">
      <c r="A16" s="40"/>
      <c r="B16" s="40"/>
      <c r="F16" s="49"/>
      <c r="G16" s="29"/>
      <c r="H16" s="29"/>
    </row>
    <row r="17" spans="1:8" x14ac:dyDescent="0.25">
      <c r="A17" s="40"/>
      <c r="B17" s="40"/>
      <c r="F17" s="49"/>
      <c r="G17" s="29"/>
      <c r="H17" s="29"/>
    </row>
    <row r="18" spans="1:8" x14ac:dyDescent="0.25">
      <c r="A18" s="40"/>
      <c r="B18" s="40"/>
      <c r="F18" s="49"/>
      <c r="G18" s="29"/>
      <c r="H18" s="29"/>
    </row>
    <row r="19" spans="1:8" x14ac:dyDescent="0.25">
      <c r="A19" s="40"/>
      <c r="B19" s="40"/>
      <c r="F19" s="49"/>
      <c r="G19" s="29"/>
      <c r="H19" s="29"/>
    </row>
    <row r="20" spans="1:8" x14ac:dyDescent="0.25">
      <c r="A20" s="40"/>
      <c r="B20" s="40"/>
      <c r="F20" s="49"/>
      <c r="G20" s="29"/>
      <c r="H20" s="29"/>
    </row>
    <row r="21" spans="1:8" x14ac:dyDescent="0.25">
      <c r="A21" s="40"/>
      <c r="B21" s="40"/>
      <c r="F21" s="50"/>
      <c r="G21" s="29"/>
      <c r="H21" s="29"/>
    </row>
    <row r="22" spans="1:8" x14ac:dyDescent="0.25">
      <c r="A22" s="40"/>
      <c r="B22" s="40"/>
      <c r="F22" s="49"/>
      <c r="G22" s="29"/>
      <c r="H22" s="29"/>
    </row>
    <row r="23" spans="1:8" x14ac:dyDescent="0.25">
      <c r="A23" s="40"/>
      <c r="B23" s="40"/>
      <c r="F23" s="49"/>
      <c r="G23" s="29"/>
      <c r="H23" s="29"/>
    </row>
    <row r="24" spans="1:8" x14ac:dyDescent="0.25">
      <c r="A24" s="40"/>
      <c r="B24" s="40"/>
      <c r="F24" s="49"/>
      <c r="G24" s="29"/>
      <c r="H24" s="29"/>
    </row>
    <row r="25" spans="1:8" x14ac:dyDescent="0.25">
      <c r="A25" s="40"/>
      <c r="B25" s="40"/>
      <c r="F25" s="49"/>
      <c r="G25" s="29"/>
      <c r="H25" s="29"/>
    </row>
    <row r="26" spans="1:8" x14ac:dyDescent="0.25">
      <c r="A26" s="40"/>
      <c r="B26" s="40"/>
      <c r="F26" s="49"/>
      <c r="G26" s="29"/>
      <c r="H26" s="29"/>
    </row>
    <row r="27" spans="1:8" x14ac:dyDescent="0.25">
      <c r="A27" s="40"/>
      <c r="B27" s="40"/>
      <c r="F27" s="49"/>
      <c r="G27" s="29"/>
      <c r="H27" s="29"/>
    </row>
    <row r="28" spans="1:8" x14ac:dyDescent="0.25">
      <c r="A28" s="40"/>
      <c r="B28" s="40"/>
      <c r="F28" s="49"/>
      <c r="G28" s="29"/>
      <c r="H28" s="29"/>
    </row>
    <row r="29" spans="1:8" x14ac:dyDescent="0.25">
      <c r="A29" s="40"/>
      <c r="B29" s="40"/>
      <c r="F29" s="49"/>
      <c r="G29" s="29"/>
      <c r="H29" s="29"/>
    </row>
    <row r="30" spans="1:8" x14ac:dyDescent="0.25">
      <c r="A30" s="40"/>
      <c r="B30" s="40"/>
      <c r="F30" s="49"/>
      <c r="G30" s="29"/>
      <c r="H30" s="29"/>
    </row>
    <row r="31" spans="1:8" x14ac:dyDescent="0.25">
      <c r="A31" s="48"/>
      <c r="E31" s="49"/>
      <c r="F31" s="49"/>
      <c r="G31" s="29"/>
      <c r="H31" s="29"/>
    </row>
    <row r="32" spans="1:8" x14ac:dyDescent="0.25">
      <c r="A32" s="48"/>
      <c r="E32" s="49"/>
      <c r="F32" s="49"/>
      <c r="G32" s="29"/>
      <c r="H32" s="29"/>
    </row>
    <row r="33" spans="1:8" x14ac:dyDescent="0.25">
      <c r="A33" s="48"/>
      <c r="E33" s="49"/>
      <c r="F33" s="49"/>
      <c r="G33" s="29"/>
      <c r="H33" s="29"/>
    </row>
    <row r="34" spans="1:8" x14ac:dyDescent="0.25">
      <c r="A34" s="48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29"/>
      <c r="H38" s="29"/>
    </row>
    <row r="39" spans="1:8" x14ac:dyDescent="0.25">
      <c r="A39" s="48"/>
      <c r="E39" s="49"/>
      <c r="F39" s="49"/>
      <c r="G39" s="49"/>
    </row>
    <row r="40" spans="1:8" x14ac:dyDescent="0.25">
      <c r="A40" s="48"/>
      <c r="E40" s="49"/>
      <c r="F40" s="49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2"/>
      <c r="G42" s="49"/>
    </row>
    <row r="43" spans="1:8" x14ac:dyDescent="0.25">
      <c r="A43" s="51"/>
      <c r="E43" s="49"/>
      <c r="F43" s="53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48"/>
      <c r="E45" s="49"/>
      <c r="F45" s="52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E49" s="49"/>
      <c r="F49" s="49"/>
      <c r="G49" s="49"/>
    </row>
    <row r="50" spans="1:7" x14ac:dyDescent="0.25">
      <c r="A50" s="54"/>
      <c r="C50" s="41"/>
      <c r="E50" s="49"/>
      <c r="F50" s="50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54"/>
      <c r="C52" s="41"/>
      <c r="E52" s="49"/>
      <c r="F52" s="49"/>
      <c r="G52" s="49"/>
    </row>
    <row r="53" spans="1:7" x14ac:dyDescent="0.25">
      <c r="A53" s="48"/>
      <c r="C53" s="41"/>
      <c r="E53" s="49"/>
      <c r="F53" s="49"/>
      <c r="G53" s="49"/>
    </row>
    <row r="54" spans="1:7" x14ac:dyDescent="0.25">
      <c r="A54" s="48"/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199" spans="3:3" x14ac:dyDescent="0.25">
      <c r="C199" s="4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e">
        <f>VLOOKUP(A374,[6]UKBuilding_List!$A$1:$D$476,3,FALSE)</f>
        <v>#N/A</v>
      </c>
      <c r="C374" s="1"/>
    </row>
    <row r="375" spans="1:3" x14ac:dyDescent="0.25">
      <c r="A375" s="2" t="str">
        <f>([5]UKBuilding_List!A375)</f>
        <v>0688</v>
      </c>
      <c r="B375" s="3" t="e">
        <f>VLOOKUP(A375,[6]UKBuilding_List!$A$1:$D$476,3,FALSE)</f>
        <v>#N/A</v>
      </c>
      <c r="C375" s="1"/>
    </row>
    <row r="376" spans="1:3" x14ac:dyDescent="0.25">
      <c r="A376" s="2" t="str">
        <f>([5]UKBuilding_List!A376)</f>
        <v>0689</v>
      </c>
      <c r="B376" s="3" t="e">
        <f>VLOOKUP(A376,[6]UKBuilding_List!$A$1:$D$476,3,FALSE)</f>
        <v>#N/A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2017-06-15T19:57:13Z</dcterms:modified>
</cp:coreProperties>
</file>