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756" yWindow="396" windowWidth="14700" windowHeight="10260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Changes'!$A$1:$I$25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9" i="1"/>
  <c r="M30" i="1"/>
  <c r="M3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9" i="1"/>
  <c r="J30" i="1"/>
  <c r="J31" i="1"/>
  <c r="H34" i="1" l="1"/>
  <c r="G34" i="1"/>
  <c r="M34" i="1" l="1"/>
  <c r="K2" i="1" s="1"/>
  <c r="J34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<sst xmlns="http://schemas.openxmlformats.org/spreadsheetml/2006/main" count="118" uniqueCount="85">
  <si>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</si>
  <si>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</si>
  <si>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</si>
  <si>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</si>
  <si>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</si>
  <si>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</si>
  <si>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</si>
  <si>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</si>
  <si>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</si>
  <si>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</si>
  <si>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</si>
  <si>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</si>
  <si>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</si>
  <si>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</si>
  <si>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</si>
  <si>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</si>
  <si>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</si>
  <si>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</si>
  <si>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</si>
  <si>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</si>
  <si>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</si>
  <si>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</si>
  <si>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</si>
  <si>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</si>
  <si>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</si>
  <si>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</si>
  <si>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</si>
  <si>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</si>
  <si>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</si>
  <si>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</si>
  <si>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</si>
  <si>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</si>
  <si>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</si>
  <si>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</si>
  <si>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</si>
  <si>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</si>
  <si>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</si>
  <si>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</si>
  <si>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</si>
  <si>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</si>
  <si>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</si>
  <si>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</si>
  <si>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</si>
  <si>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</si>
  <si>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</si>
  <si>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</si>
  <si>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</si>
  <si>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</si>
  <si>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</si>
  <si>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</si>
  <si>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</si>
  <si>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</si>
  <si>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</si>
  <si>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</si>
  <si>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</si>
  <si>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</si>
  <si>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</si>
  <si>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</si>
  <si>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</si>
  <si>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</si>
  <si>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</si>
  <si>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</si>
  <si>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</si>
  <si>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</si>
  <si>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</si>
  <si>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</si>
  <si>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</si>
  <si>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</si>
  <si>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</si>
  <si>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</si>
  <si>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</si>
  <si>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</si>
  <si>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</si>
  <si>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0025</t>
  </si>
  <si>
    <t>CB65A</t>
  </si>
  <si>
    <t>CB65B</t>
  </si>
  <si>
    <t>00</t>
  </si>
  <si>
    <t>CB63</t>
  </si>
  <si>
    <t>Room absorbed into Room CB63, doors torn down</t>
  </si>
  <si>
    <t>LX-0025-00-CB0063</t>
  </si>
  <si>
    <t>WHITE HALL CLASSROOM - Room CB0063</t>
  </si>
  <si>
    <t>LX-0025-00-CB0065A</t>
  </si>
  <si>
    <t>WHITE HALL CLASSROOM - Room CB0065A</t>
  </si>
  <si>
    <t>LX-0025-00-CB0065B</t>
  </si>
  <si>
    <t>WHITE HALL CLASSROOM - Room CB0065B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</si>
</sst>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3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0180</v>
          </cell>
          <cell r="C148" t="str">
            <v>113 State St</v>
          </cell>
        </row>
        <row r="149">
          <cell r="A149" t="str">
            <v>0181</v>
          </cell>
          <cell r="C149" t="str">
            <v>Woodland Glen III</v>
          </cell>
        </row>
        <row r="150">
          <cell r="A150" t="str">
            <v>0182</v>
          </cell>
          <cell r="C150" t="str">
            <v>Isolation Barn Incinerator</v>
          </cell>
        </row>
        <row r="151">
          <cell r="A151" t="str">
            <v>0183</v>
          </cell>
          <cell r="C151" t="str">
            <v>Isolation Barn</v>
          </cell>
        </row>
        <row r="152">
          <cell r="A152" t="str">
            <v>0184</v>
          </cell>
          <cell r="C152" t="str">
            <v>Agricultural Machine Research Lab</v>
          </cell>
        </row>
        <row r="153">
          <cell r="A153" t="str">
            <v>0185</v>
          </cell>
          <cell r="C153" t="str">
            <v>Garage by Motor Pool Residence</v>
          </cell>
        </row>
        <row r="154">
          <cell r="A154" t="str">
            <v>0186</v>
          </cell>
          <cell r="C154" t="str">
            <v>Woodland Glen IV</v>
          </cell>
        </row>
        <row r="155">
          <cell r="A155" t="str">
            <v>0187</v>
          </cell>
          <cell r="C155" t="str">
            <v>Bus Shelter #5</v>
          </cell>
        </row>
        <row r="156">
          <cell r="A156" t="str">
            <v>0188</v>
          </cell>
          <cell r="C156" t="str">
            <v>Woodland Glen V</v>
          </cell>
        </row>
        <row r="157">
          <cell r="A157" t="str">
            <v>0189</v>
          </cell>
          <cell r="C157" t="str">
            <v>Shawneetown Bldg A</v>
          </cell>
        </row>
        <row r="158">
          <cell r="A158" t="str">
            <v>0190</v>
          </cell>
          <cell r="C158" t="str">
            <v>Shawneetown Bldg B</v>
          </cell>
        </row>
        <row r="159">
          <cell r="A159" t="str">
            <v>0191</v>
          </cell>
          <cell r="C159" t="str">
            <v>Shawneetown Bldg D</v>
          </cell>
        </row>
        <row r="160">
          <cell r="A160" t="str">
            <v>0192</v>
          </cell>
          <cell r="C160" t="str">
            <v>Shawneetown Bldg F</v>
          </cell>
        </row>
        <row r="161">
          <cell r="A161" t="str">
            <v>0193</v>
          </cell>
          <cell r="C161" t="str">
            <v>Shawneetown Bldg E</v>
          </cell>
        </row>
        <row r="162">
          <cell r="A162" t="str">
            <v>0194</v>
          </cell>
          <cell r="C162" t="str">
            <v>Shawneetown Bldg C</v>
          </cell>
        </row>
        <row r="163">
          <cell r="A163" t="str">
            <v>0196</v>
          </cell>
          <cell r="C163" t="str">
            <v>Stoll Field Viewing Tower</v>
          </cell>
        </row>
        <row r="164">
          <cell r="A164" t="str">
            <v>0197</v>
          </cell>
          <cell r="C164" t="str">
            <v>Parking Garage No 1</v>
          </cell>
        </row>
        <row r="165">
          <cell r="A165" t="str">
            <v>0198</v>
          </cell>
          <cell r="C165" t="str">
            <v>Parking Garage No 2</v>
          </cell>
        </row>
        <row r="166">
          <cell r="A166" t="str">
            <v>0199</v>
          </cell>
          <cell r="C166" t="str">
            <v>Parking Garage No 3</v>
          </cell>
        </row>
        <row r="167">
          <cell r="A167" t="str">
            <v>0200</v>
          </cell>
          <cell r="C167" t="str">
            <v>Wethington Allied Health Building</v>
          </cell>
        </row>
        <row r="168">
          <cell r="A168" t="str">
            <v>0202</v>
          </cell>
          <cell r="C168" t="str">
            <v>Parking Garage No 5</v>
          </cell>
        </row>
        <row r="169">
          <cell r="A169" t="str">
            <v>0203</v>
          </cell>
          <cell r="C169" t="str">
            <v>1037 S. Limestone</v>
          </cell>
        </row>
        <row r="170">
          <cell r="A170" t="str">
            <v>0204</v>
          </cell>
          <cell r="C170" t="str">
            <v>Cooling Plant #2</v>
          </cell>
        </row>
        <row r="171">
          <cell r="A171" t="str">
            <v>0205</v>
          </cell>
          <cell r="C171" t="str">
            <v>Phi Mu</v>
          </cell>
        </row>
        <row r="172">
          <cell r="A172" t="str">
            <v>0207</v>
          </cell>
          <cell r="C172" t="str">
            <v>Arts Metal Building</v>
          </cell>
        </row>
        <row r="173">
          <cell r="A173" t="str">
            <v>0210</v>
          </cell>
          <cell r="C173" t="str">
            <v>Reynolds Warehouse #4</v>
          </cell>
        </row>
        <row r="174">
          <cell r="A174" t="str">
            <v>0211</v>
          </cell>
          <cell r="C174" t="str">
            <v>Maxwell Place Garage</v>
          </cell>
        </row>
        <row r="175">
          <cell r="A175" t="str">
            <v>0212</v>
          </cell>
          <cell r="C175" t="str">
            <v>Lancaster Aquatics</v>
          </cell>
        </row>
        <row r="176">
          <cell r="A176" t="str">
            <v>0213</v>
          </cell>
          <cell r="C176" t="str">
            <v>Boone Tennis Center</v>
          </cell>
        </row>
        <row r="177">
          <cell r="A177" t="str">
            <v>0214</v>
          </cell>
          <cell r="C177" t="str">
            <v>Flammable Storage Building</v>
          </cell>
        </row>
        <row r="178">
          <cell r="A178" t="str">
            <v>0215</v>
          </cell>
          <cell r="C178" t="str">
            <v>W. P. Garrigus Building</v>
          </cell>
        </row>
        <row r="179">
          <cell r="A179" t="str">
            <v>0216</v>
          </cell>
          <cell r="C179" t="str">
            <v>Multi-Disciplinary Research Lab #3</v>
          </cell>
        </row>
        <row r="180">
          <cell r="A180" t="str">
            <v>0217</v>
          </cell>
          <cell r="C180" t="str">
            <v>Electric Substation #2</v>
          </cell>
        </row>
        <row r="181">
          <cell r="A181" t="str">
            <v>0219</v>
          </cell>
          <cell r="C181" t="str">
            <v>Seaton Center</v>
          </cell>
        </row>
        <row r="182">
          <cell r="A182" t="str">
            <v>0220</v>
          </cell>
          <cell r="C182" t="str">
            <v>Bernard Johnson Student Rec Ctr</v>
          </cell>
        </row>
        <row r="183">
          <cell r="A183" t="str">
            <v>0222</v>
          </cell>
          <cell r="C183" t="str">
            <v>Commonwealth Stadium</v>
          </cell>
        </row>
        <row r="184">
          <cell r="A184" t="str">
            <v>0223</v>
          </cell>
          <cell r="C184" t="str">
            <v>Warren Wright Medical Plaza</v>
          </cell>
        </row>
        <row r="185">
          <cell r="A185" t="str">
            <v>0224</v>
          </cell>
          <cell r="C185" t="str">
            <v>Lucille Caudill Little Fine Arts Library</v>
          </cell>
        </row>
        <row r="186">
          <cell r="A186" t="str">
            <v>0225</v>
          </cell>
          <cell r="C186" t="str">
            <v>T H Morgan Biological Sciences</v>
          </cell>
        </row>
        <row r="187">
          <cell r="A187" t="str">
            <v>0227</v>
          </cell>
          <cell r="C187" t="str">
            <v>Recreation Equipment Storage Building</v>
          </cell>
        </row>
        <row r="188">
          <cell r="A188" t="str">
            <v>0229</v>
          </cell>
          <cell r="C188" t="str">
            <v>Agricultural Distribution Center</v>
          </cell>
        </row>
        <row r="189">
          <cell r="A189" t="str">
            <v>0230</v>
          </cell>
          <cell r="C189" t="str">
            <v>Sanders-Brown Center on Aging</v>
          </cell>
        </row>
        <row r="190">
          <cell r="A190" t="str">
            <v>0231</v>
          </cell>
          <cell r="C190" t="str">
            <v>Farm Maintenance Storage Shed</v>
          </cell>
        </row>
        <row r="191">
          <cell r="A191" t="str">
            <v>0232</v>
          </cell>
          <cell r="C191" t="str">
            <v>College of Nursing</v>
          </cell>
        </row>
        <row r="192">
          <cell r="A192" t="str">
            <v>0235</v>
          </cell>
          <cell r="C192" t="str">
            <v>John W Oswald Building</v>
          </cell>
        </row>
        <row r="193">
          <cell r="A193" t="str">
            <v>0236</v>
          </cell>
          <cell r="C193" t="str">
            <v>Kentucky Tobacco Research and Development Center</v>
          </cell>
        </row>
        <row r="194">
          <cell r="A194" t="str">
            <v>0241</v>
          </cell>
          <cell r="C194" t="str">
            <v>Singletary Center for the Arts</v>
          </cell>
        </row>
        <row r="195">
          <cell r="A195" t="str">
            <v>0243</v>
          </cell>
          <cell r="C195" t="str">
            <v>Greg Page Apartments 1</v>
          </cell>
        </row>
        <row r="196">
          <cell r="A196" t="str">
            <v>0244</v>
          </cell>
          <cell r="C196" t="str">
            <v>Greg Page Apartments 2</v>
          </cell>
        </row>
        <row r="197">
          <cell r="A197" t="str">
            <v>0245</v>
          </cell>
          <cell r="C197" t="str">
            <v>Greg Page Apartments 3</v>
          </cell>
        </row>
        <row r="198">
          <cell r="A198" t="str">
            <v>0246</v>
          </cell>
          <cell r="C198" t="str">
            <v>Greg Page Apartments 4</v>
          </cell>
        </row>
        <row r="199">
          <cell r="A199" t="str">
            <v>0247</v>
          </cell>
          <cell r="C199" t="str">
            <v>Greg Page Apartments 5</v>
          </cell>
        </row>
        <row r="200">
          <cell r="A200" t="str">
            <v>0248</v>
          </cell>
          <cell r="C200" t="str">
            <v>Greg Page Apartments 6</v>
          </cell>
        </row>
        <row r="201">
          <cell r="A201" t="str">
            <v>0249</v>
          </cell>
          <cell r="C201" t="str">
            <v>Greg Page Apartments 7</v>
          </cell>
        </row>
        <row r="202">
          <cell r="A202" t="str">
            <v>0250</v>
          </cell>
          <cell r="C202" t="str">
            <v>Greg Page Apartments 8</v>
          </cell>
        </row>
        <row r="203">
          <cell r="A203" t="str">
            <v>0252</v>
          </cell>
          <cell r="C203" t="str">
            <v>Greg Page Apartments 10</v>
          </cell>
        </row>
        <row r="204">
          <cell r="A204" t="str">
            <v>0253</v>
          </cell>
          <cell r="C204" t="str">
            <v>Greg Page Apartments 11</v>
          </cell>
        </row>
        <row r="205">
          <cell r="A205" t="str">
            <v>0254</v>
          </cell>
          <cell r="C205" t="str">
            <v>Greg Page Apartments 12</v>
          </cell>
        </row>
        <row r="206">
          <cell r="A206" t="str">
            <v>0255</v>
          </cell>
          <cell r="C206" t="str">
            <v>Greg Page Apartments 13</v>
          </cell>
        </row>
        <row r="207">
          <cell r="A207" t="str">
            <v>0256</v>
          </cell>
          <cell r="C207" t="str">
            <v>Greg Page Apartments 14</v>
          </cell>
        </row>
        <row r="208">
          <cell r="A208" t="str">
            <v>0257</v>
          </cell>
          <cell r="C208" t="str">
            <v>Greg Page Apartments 15</v>
          </cell>
        </row>
        <row r="209">
          <cell r="A209" t="str">
            <v>0258</v>
          </cell>
          <cell r="C209" t="str">
            <v>Greg Page Apartments 16</v>
          </cell>
        </row>
        <row r="210">
          <cell r="A210" t="str">
            <v>0259</v>
          </cell>
          <cell r="C210" t="str">
            <v>Greg Page Apartments 17</v>
          </cell>
        </row>
        <row r="211">
          <cell r="A211" t="str">
            <v>0260</v>
          </cell>
          <cell r="C211" t="str">
            <v>Greg Page Apartments 18</v>
          </cell>
        </row>
        <row r="212">
          <cell r="A212" t="str">
            <v>0261</v>
          </cell>
          <cell r="C212" t="str">
            <v>Greg Page Apartments 19</v>
          </cell>
        </row>
        <row r="213">
          <cell r="A213" t="str">
            <v>0262</v>
          </cell>
          <cell r="C213" t="str">
            <v>Greg Page Apartments 20</v>
          </cell>
        </row>
        <row r="214">
          <cell r="A214" t="str">
            <v>0263</v>
          </cell>
          <cell r="C214" t="str">
            <v>Greg Page Apartments 21</v>
          </cell>
        </row>
        <row r="215">
          <cell r="A215" t="str">
            <v>0264</v>
          </cell>
          <cell r="C215" t="str">
            <v>Greg Page Apartments 22</v>
          </cell>
        </row>
        <row r="216">
          <cell r="A216" t="str">
            <v>0265</v>
          </cell>
          <cell r="C216" t="str">
            <v>Greg Page Apartments 23</v>
          </cell>
        </row>
        <row r="217">
          <cell r="A217" t="str">
            <v>0266</v>
          </cell>
          <cell r="C217" t="str">
            <v>Greg Page Apartments 24</v>
          </cell>
        </row>
        <row r="218">
          <cell r="A218" t="str">
            <v>0267</v>
          </cell>
          <cell r="C218" t="str">
            <v>Greg Page Apartments 25</v>
          </cell>
        </row>
        <row r="219">
          <cell r="A219" t="str">
            <v>0268</v>
          </cell>
          <cell r="C219" t="str">
            <v>Greg Page Food Storage Laundry</v>
          </cell>
        </row>
        <row r="220">
          <cell r="A220" t="str">
            <v>0269</v>
          </cell>
          <cell r="C220" t="str">
            <v>Communications Building</v>
          </cell>
        </row>
        <row r="221">
          <cell r="A221" t="str">
            <v>0272</v>
          </cell>
          <cell r="C221" t="str">
            <v>Information Building</v>
          </cell>
        </row>
        <row r="222">
          <cell r="A222" t="str">
            <v>0274</v>
          </cell>
          <cell r="C222" t="str">
            <v>Moloney Building</v>
          </cell>
        </row>
        <row r="223">
          <cell r="A223" t="str">
            <v>0275</v>
          </cell>
          <cell r="C223" t="str">
            <v>Bruce Poundstone Regulatory Services Building</v>
          </cell>
        </row>
        <row r="224">
          <cell r="A224" t="str">
            <v>0276</v>
          </cell>
          <cell r="C224" t="str">
            <v>Charles E. Barnhart Building</v>
          </cell>
        </row>
        <row r="225">
          <cell r="A225" t="str">
            <v>0277</v>
          </cell>
          <cell r="C225" t="str">
            <v>Nutter Football Training Facility</v>
          </cell>
        </row>
        <row r="226">
          <cell r="A226" t="str">
            <v>0278</v>
          </cell>
          <cell r="C226" t="str">
            <v>PPD Storage Building</v>
          </cell>
        </row>
        <row r="227">
          <cell r="A227" t="str">
            <v>0279</v>
          </cell>
          <cell r="C227" t="str">
            <v>BIRP Building</v>
          </cell>
        </row>
        <row r="228">
          <cell r="A228" t="str">
            <v>0280</v>
          </cell>
          <cell r="C228" t="str">
            <v>The Football Training Facility</v>
          </cell>
        </row>
        <row r="229">
          <cell r="A229" t="str">
            <v>0281</v>
          </cell>
          <cell r="C229" t="str">
            <v>Oliver H. Raymond Civil Engineering</v>
          </cell>
        </row>
        <row r="230">
          <cell r="A230" t="str">
            <v>0282</v>
          </cell>
          <cell r="C230" t="str">
            <v>Gas Storage Building</v>
          </cell>
        </row>
        <row r="231">
          <cell r="A231" t="str">
            <v>0283</v>
          </cell>
          <cell r="C231" t="str">
            <v>Hagan Baseball Stadium</v>
          </cell>
        </row>
        <row r="232">
          <cell r="A232" t="str">
            <v>0284</v>
          </cell>
          <cell r="C232" t="str">
            <v>Kentucky Clinic</v>
          </cell>
        </row>
        <row r="233">
          <cell r="A233" t="str">
            <v>0285</v>
          </cell>
          <cell r="C233" t="str">
            <v>Nutter Field House</v>
          </cell>
        </row>
        <row r="234">
          <cell r="A234" t="str">
            <v>0286</v>
          </cell>
          <cell r="C234" t="str">
            <v>ASTeCC</v>
          </cell>
        </row>
        <row r="235">
          <cell r="A235" t="str">
            <v>0287</v>
          </cell>
          <cell r="C235" t="str">
            <v>Electric HVAC Building</v>
          </cell>
        </row>
        <row r="236">
          <cell r="A236" t="str">
            <v>0288</v>
          </cell>
          <cell r="C236" t="str">
            <v>PPD Greenhouse</v>
          </cell>
        </row>
        <row r="237">
          <cell r="A237" t="str">
            <v>0289</v>
          </cell>
          <cell r="C237" t="str">
            <v>Hazardous Waste Storage</v>
          </cell>
        </row>
        <row r="238">
          <cell r="A238" t="str">
            <v>0293</v>
          </cell>
          <cell r="C238" t="str">
            <v>UK Hospital - Chandler Medical Center &amp; Hospital</v>
          </cell>
        </row>
        <row r="239">
          <cell r="A239" t="str">
            <v>0294</v>
          </cell>
          <cell r="C239" t="str">
            <v>Gill Heart Institute</v>
          </cell>
        </row>
        <row r="240">
          <cell r="A240" t="str">
            <v>0297</v>
          </cell>
          <cell r="C240" t="str">
            <v>Dental Science Building</v>
          </cell>
        </row>
        <row r="241">
          <cell r="A241" t="str">
            <v>0298</v>
          </cell>
          <cell r="C241" t="str">
            <v>William R. Willard Medical Education Building</v>
          </cell>
        </row>
        <row r="242">
          <cell r="A242" t="str">
            <v>0300</v>
          </cell>
          <cell r="C242" t="str">
            <v>Arboretum Tool Shed</v>
          </cell>
        </row>
        <row r="243">
          <cell r="A243" t="str">
            <v>0301</v>
          </cell>
          <cell r="C243" t="str">
            <v>154 Bonnie Brae</v>
          </cell>
        </row>
        <row r="244">
          <cell r="A244" t="str">
            <v>0302</v>
          </cell>
          <cell r="C244" t="str">
            <v>Dorotha Smith Oatts Visitor Center</v>
          </cell>
        </row>
        <row r="245">
          <cell r="A245" t="str">
            <v>0303</v>
          </cell>
          <cell r="C245" t="str">
            <v>Arboretum Restrooms</v>
          </cell>
        </row>
        <row r="246">
          <cell r="A246" t="str">
            <v>0305</v>
          </cell>
          <cell r="C246" t="str">
            <v>Peter P. Bosomworth Health Sciences Research Building</v>
          </cell>
        </row>
        <row r="247">
          <cell r="A247" t="str">
            <v>0312</v>
          </cell>
          <cell r="C247" t="str">
            <v>Plant Sciences</v>
          </cell>
        </row>
        <row r="248">
          <cell r="A248" t="str">
            <v>0313</v>
          </cell>
          <cell r="C248" t="str">
            <v>455 Woodland Ave</v>
          </cell>
        </row>
        <row r="249">
          <cell r="A249" t="str">
            <v>0314</v>
          </cell>
          <cell r="C249" t="str">
            <v>252 East Maxwell St</v>
          </cell>
        </row>
        <row r="250">
          <cell r="A250" t="str">
            <v>0315</v>
          </cell>
          <cell r="C250" t="str">
            <v>206 East Maxwell St</v>
          </cell>
        </row>
        <row r="251">
          <cell r="A251" t="str">
            <v>0317</v>
          </cell>
          <cell r="C251" t="str">
            <v>408 Pennsylvania Ct</v>
          </cell>
        </row>
        <row r="252">
          <cell r="A252" t="str">
            <v>0324</v>
          </cell>
          <cell r="C252" t="str">
            <v>315 Scott St</v>
          </cell>
        </row>
        <row r="253">
          <cell r="A253" t="str">
            <v>0325</v>
          </cell>
          <cell r="C253" t="str">
            <v>317 Scott St</v>
          </cell>
        </row>
        <row r="254">
          <cell r="A254" t="str">
            <v>0327</v>
          </cell>
          <cell r="C254" t="str">
            <v>321 Scott St</v>
          </cell>
        </row>
        <row r="255">
          <cell r="A255" t="str">
            <v>0333</v>
          </cell>
          <cell r="C255" t="str">
            <v>641 South Limestone St</v>
          </cell>
        </row>
        <row r="256">
          <cell r="A256" t="str">
            <v>0336</v>
          </cell>
          <cell r="C256" t="str">
            <v>Thomas D Clark Building</v>
          </cell>
        </row>
        <row r="257">
          <cell r="A257" t="str">
            <v>0337</v>
          </cell>
          <cell r="C257" t="str">
            <v>663 South Limestone Garage</v>
          </cell>
        </row>
        <row r="258">
          <cell r="A258" t="str">
            <v>0343</v>
          </cell>
          <cell r="C258" t="str">
            <v>Bingham Davis House</v>
          </cell>
        </row>
        <row r="259">
          <cell r="A259" t="str">
            <v>0344</v>
          </cell>
          <cell r="C259" t="str">
            <v>Raymond F. Betts House</v>
          </cell>
        </row>
        <row r="260">
          <cell r="A260" t="str">
            <v>0345</v>
          </cell>
          <cell r="C260" t="str">
            <v>Max Kade German House and Cultural Center</v>
          </cell>
        </row>
        <row r="261">
          <cell r="A261" t="str">
            <v>0346</v>
          </cell>
          <cell r="C261" t="str">
            <v>654 Maxwelton Ct</v>
          </cell>
        </row>
        <row r="262">
          <cell r="A262" t="str">
            <v>0347</v>
          </cell>
          <cell r="C262" t="str">
            <v>624 Maxwelton Ct</v>
          </cell>
        </row>
        <row r="263">
          <cell r="A263" t="str">
            <v>0348</v>
          </cell>
          <cell r="C263" t="str">
            <v>626 Maxwelton Ct</v>
          </cell>
        </row>
        <row r="264">
          <cell r="A264" t="str">
            <v>0349</v>
          </cell>
          <cell r="C264" t="str">
            <v>641 Maxwelton Ct</v>
          </cell>
        </row>
        <row r="265">
          <cell r="A265" t="str">
            <v>0350</v>
          </cell>
          <cell r="C265" t="str">
            <v>643 Maxwelton Ct</v>
          </cell>
        </row>
        <row r="266">
          <cell r="A266" t="str">
            <v>0351</v>
          </cell>
          <cell r="C266" t="str">
            <v>644 Maxwelton Ct</v>
          </cell>
        </row>
        <row r="267">
          <cell r="A267" t="str">
            <v>0353</v>
          </cell>
          <cell r="C267" t="str">
            <v>520 Oldham Ct</v>
          </cell>
        </row>
        <row r="268">
          <cell r="A268" t="str">
            <v>0355</v>
          </cell>
          <cell r="C268" t="str">
            <v>123 State St</v>
          </cell>
        </row>
        <row r="269">
          <cell r="A269" t="str">
            <v>0356</v>
          </cell>
          <cell r="C269" t="str">
            <v>119 State St</v>
          </cell>
        </row>
        <row r="270">
          <cell r="A270" t="str">
            <v>0360</v>
          </cell>
          <cell r="C270" t="str">
            <v>400 Pennsylvania Ct</v>
          </cell>
        </row>
        <row r="271">
          <cell r="A271" t="str">
            <v>0361</v>
          </cell>
          <cell r="C271" t="str">
            <v>402 Pennsylvania Ct</v>
          </cell>
        </row>
        <row r="272">
          <cell r="A272" t="str">
            <v>0362</v>
          </cell>
          <cell r="C272" t="str">
            <v>405 Pennsylvania Ct</v>
          </cell>
        </row>
        <row r="273">
          <cell r="A273" t="str">
            <v>0363</v>
          </cell>
          <cell r="C273" t="str">
            <v>406 Pennsylvania Ct</v>
          </cell>
        </row>
        <row r="274">
          <cell r="A274" t="str">
            <v>0365</v>
          </cell>
          <cell r="C274" t="str">
            <v>410 Pennsylvania Ct</v>
          </cell>
        </row>
        <row r="275">
          <cell r="A275" t="str">
            <v>0377</v>
          </cell>
          <cell r="C275" t="str">
            <v>319 Rose Lane</v>
          </cell>
        </row>
        <row r="276">
          <cell r="A276" t="str">
            <v>0378</v>
          </cell>
          <cell r="C276" t="str">
            <v>321 Rose Lane</v>
          </cell>
        </row>
        <row r="277">
          <cell r="A277" t="str">
            <v>0381</v>
          </cell>
          <cell r="C277" t="str">
            <v>162-164 Gazette Avenue</v>
          </cell>
        </row>
        <row r="278">
          <cell r="A278" t="str">
            <v>0382</v>
          </cell>
          <cell r="C278" t="str">
            <v>Sky Blue Solar House</v>
          </cell>
        </row>
        <row r="279">
          <cell r="A279" t="str">
            <v>0386</v>
          </cell>
          <cell r="C279" t="str">
            <v>150 Gazette Avenue</v>
          </cell>
        </row>
        <row r="280">
          <cell r="A280" t="str">
            <v>0390</v>
          </cell>
          <cell r="C280" t="str">
            <v>Bus Shelter #1</v>
          </cell>
        </row>
        <row r="281">
          <cell r="A281" t="str">
            <v>0391</v>
          </cell>
          <cell r="C281" t="str">
            <v>Bus Shelter #2</v>
          </cell>
        </row>
        <row r="282">
          <cell r="A282" t="str">
            <v>0392</v>
          </cell>
          <cell r="C282" t="str">
            <v>Bus Shelter #3</v>
          </cell>
        </row>
        <row r="283">
          <cell r="A283" t="str">
            <v>0393</v>
          </cell>
          <cell r="C283" t="str">
            <v>Bus Shelter #7</v>
          </cell>
        </row>
        <row r="284">
          <cell r="A284" t="str">
            <v>0394</v>
          </cell>
          <cell r="C284" t="str">
            <v>Bus Shelter #6</v>
          </cell>
        </row>
        <row r="285">
          <cell r="A285" t="str">
            <v>0397</v>
          </cell>
          <cell r="C285" t="str">
            <v>Bus Shelter #9</v>
          </cell>
        </row>
        <row r="286">
          <cell r="A286" t="str">
            <v>0398</v>
          </cell>
          <cell r="C286" t="str">
            <v>Bus Shelter #10</v>
          </cell>
        </row>
        <row r="287">
          <cell r="A287" t="str">
            <v>0399</v>
          </cell>
          <cell r="C287" t="str">
            <v>Bus Shelter #11</v>
          </cell>
        </row>
        <row r="288">
          <cell r="A288" t="str">
            <v>0400</v>
          </cell>
          <cell r="C288" t="str">
            <v>Ellen H. Richards House</v>
          </cell>
        </row>
        <row r="289">
          <cell r="A289" t="str">
            <v>0401</v>
          </cell>
          <cell r="C289" t="str">
            <v>Weldon House</v>
          </cell>
        </row>
        <row r="290">
          <cell r="A290" t="str">
            <v>0409</v>
          </cell>
          <cell r="C290" t="str">
            <v>341-343 Scott St</v>
          </cell>
        </row>
        <row r="291">
          <cell r="A291" t="str">
            <v>0412</v>
          </cell>
          <cell r="C291" t="str">
            <v>403 Pennsylvania Ct</v>
          </cell>
        </row>
        <row r="292">
          <cell r="A292" t="str">
            <v>0413</v>
          </cell>
          <cell r="C292" t="str">
            <v>Softball/Soccer Locker Rooms</v>
          </cell>
        </row>
        <row r="293">
          <cell r="A293" t="str">
            <v>0416</v>
          </cell>
          <cell r="C293" t="str">
            <v>Bus Shelter #12</v>
          </cell>
        </row>
        <row r="294">
          <cell r="A294" t="str">
            <v>0417</v>
          </cell>
          <cell r="C294" t="str">
            <v>660 South Limestone</v>
          </cell>
        </row>
        <row r="295">
          <cell r="A295" t="str">
            <v>0419</v>
          </cell>
          <cell r="C295" t="str">
            <v>Bus Shelter #13</v>
          </cell>
        </row>
        <row r="296">
          <cell r="A296" t="str">
            <v>0420</v>
          </cell>
          <cell r="C296" t="str">
            <v>424 Euclid Avenue</v>
          </cell>
        </row>
        <row r="297">
          <cell r="A297" t="str">
            <v>0427</v>
          </cell>
          <cell r="C297" t="str">
            <v>Bowman's Den</v>
          </cell>
        </row>
        <row r="298">
          <cell r="A298" t="str">
            <v>0432</v>
          </cell>
          <cell r="C298" t="str">
            <v>Commonwealth House</v>
          </cell>
        </row>
        <row r="299">
          <cell r="A299" t="str">
            <v>0433</v>
          </cell>
          <cell r="C299" t="str">
            <v>William E and Casiana Schmidt Vocal Arts Center</v>
          </cell>
        </row>
        <row r="300">
          <cell r="A300" t="str">
            <v>0442</v>
          </cell>
          <cell r="C300" t="str">
            <v>Ligon House</v>
          </cell>
        </row>
        <row r="301">
          <cell r="A301" t="str">
            <v>0446</v>
          </cell>
          <cell r="C301" t="str">
            <v>John Cropp Softball Stadium</v>
          </cell>
        </row>
        <row r="302">
          <cell r="A302" t="str">
            <v>0447</v>
          </cell>
          <cell r="C302" t="str">
            <v>Hitting Pavilion</v>
          </cell>
        </row>
        <row r="303">
          <cell r="A303" t="str">
            <v>0448</v>
          </cell>
          <cell r="C303" t="str">
            <v>Football Storage Shed</v>
          </cell>
        </row>
        <row r="304">
          <cell r="A304" t="str">
            <v>0449</v>
          </cell>
          <cell r="C304" t="str">
            <v>Shively Grounds Storage Building</v>
          </cell>
        </row>
        <row r="305">
          <cell r="A305" t="str">
            <v>0453</v>
          </cell>
          <cell r="C305" t="str">
            <v>Shively Grounds Building</v>
          </cell>
        </row>
        <row r="306">
          <cell r="A306" t="str">
            <v>0456</v>
          </cell>
          <cell r="C306" t="str">
            <v>W.T. Young Library</v>
          </cell>
        </row>
        <row r="307">
          <cell r="A307" t="str">
            <v>0460</v>
          </cell>
          <cell r="C307" t="str">
            <v>149 Transcript Ave</v>
          </cell>
        </row>
        <row r="308">
          <cell r="A308" t="str">
            <v>0461</v>
          </cell>
          <cell r="C308" t="str">
            <v>153 Transcript Ave</v>
          </cell>
        </row>
        <row r="309">
          <cell r="A309" t="str">
            <v>0462</v>
          </cell>
          <cell r="C309" t="str">
            <v>Limestone Park I</v>
          </cell>
        </row>
        <row r="310">
          <cell r="A310" t="str">
            <v>0463</v>
          </cell>
          <cell r="C310" t="str">
            <v>Limestone Park II</v>
          </cell>
        </row>
        <row r="311">
          <cell r="A311" t="str">
            <v>0465</v>
          </cell>
          <cell r="C311" t="str">
            <v xml:space="preserve">Pavilion at Commonwealth Stadium    </v>
          </cell>
        </row>
        <row r="312">
          <cell r="A312" t="str">
            <v>0467</v>
          </cell>
          <cell r="C312" t="str">
            <v>220 Transcript Ave</v>
          </cell>
        </row>
        <row r="313">
          <cell r="A313" t="str">
            <v>0473</v>
          </cell>
          <cell r="C313" t="str">
            <v>505 Oldham Ct</v>
          </cell>
        </row>
        <row r="314">
          <cell r="A314" t="str">
            <v>0481</v>
          </cell>
          <cell r="C314" t="str">
            <v>LCC Academic Tech Building</v>
          </cell>
        </row>
        <row r="315">
          <cell r="A315" t="str">
            <v>0482</v>
          </cell>
          <cell r="C315" t="str">
            <v>408 Linden Walk</v>
          </cell>
        </row>
        <row r="316">
          <cell r="A316" t="str">
            <v>0484</v>
          </cell>
          <cell r="C316" t="str">
            <v>Real Properties Garage</v>
          </cell>
        </row>
        <row r="317">
          <cell r="A317" t="str">
            <v>0485</v>
          </cell>
          <cell r="C317" t="str">
            <v>Boone Tennis Stadium</v>
          </cell>
        </row>
        <row r="318">
          <cell r="A318" t="str">
            <v>0487</v>
          </cell>
          <cell r="C318" t="str">
            <v>518 Oldham Ct</v>
          </cell>
        </row>
        <row r="319">
          <cell r="A319" t="str">
            <v>0488</v>
          </cell>
          <cell r="C319" t="str">
            <v>Woodland Early Learning Center</v>
          </cell>
        </row>
        <row r="320">
          <cell r="A320" t="str">
            <v>0489</v>
          </cell>
          <cell r="C320" t="str">
            <v>1117 South Limestone</v>
          </cell>
        </row>
        <row r="321">
          <cell r="A321" t="str">
            <v>0490</v>
          </cell>
          <cell r="C321" t="str">
            <v>Environmental Quality Management</v>
          </cell>
        </row>
        <row r="322">
          <cell r="A322" t="str">
            <v>0494</v>
          </cell>
          <cell r="C322" t="str">
            <v>Stuckert Career Center</v>
          </cell>
        </row>
        <row r="323">
          <cell r="A323" t="str">
            <v>0495</v>
          </cell>
          <cell r="C323" t="str">
            <v>James F. Hardymon Communications Building</v>
          </cell>
        </row>
        <row r="324">
          <cell r="A324" t="str">
            <v>0503</v>
          </cell>
          <cell r="C324" t="str">
            <v>Ralph G Anderson Building (Mech Eng)</v>
          </cell>
        </row>
        <row r="325">
          <cell r="A325" t="str">
            <v>0504</v>
          </cell>
          <cell r="C325" t="str">
            <v>Sigma Chi Fraternity House</v>
          </cell>
        </row>
        <row r="326">
          <cell r="A326" t="str">
            <v>0505</v>
          </cell>
          <cell r="C326" t="str">
            <v>Alpha Tau Omega Fraternity</v>
          </cell>
        </row>
        <row r="327">
          <cell r="A327" t="str">
            <v>0506</v>
          </cell>
          <cell r="C327" t="str">
            <v>Robert Straus Behavioral Research Building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0"/>
  <sheetViews>
    <sheetView topLeftCell="A2" zoomScaleNormal="100" workbookViewId="0">
      <selection activeCell="I6" sqref="I6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1" t="s">
        <v>73</v>
      </c>
      <c r="C1" s="71"/>
      <c r="F1" s="18" t="s">
        <v>10</v>
      </c>
      <c r="G1" s="55">
        <v>42066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5" thickBot="1" x14ac:dyDescent="0.3">
      <c r="A2" s="23" t="s">
        <v>8</v>
      </c>
      <c r="B2" s="72" t="str">
        <f>VLOOKUP(B1,BuildingList!A:B,2,FALSE)</f>
        <v>White Hall Classroom Building</v>
      </c>
      <c r="C2" s="72"/>
      <c r="F2" s="24" t="s">
        <v>12</v>
      </c>
      <c r="G2" s="62" t="s">
        <v>62</v>
      </c>
      <c r="J2" s="15">
        <f>G34-J34</f>
        <v>0</v>
      </c>
      <c r="K2" s="15">
        <f>H34-M34</f>
        <v>0</v>
      </c>
      <c r="L2" s="25"/>
      <c r="M2" s="25"/>
      <c r="N2" s="25"/>
      <c r="O2" s="26"/>
      <c r="P2" s="27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2" customFormat="1" ht="45.75" thickBot="1" x14ac:dyDescent="0.3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29.4" thickTop="1" x14ac:dyDescent="0.3">
      <c r="A6" s="33" t="s">
        <v>74</v>
      </c>
      <c r="B6" s="28" t="s">
        <v>76</v>
      </c>
      <c r="C6" s="11" t="s">
        <v>53</v>
      </c>
      <c r="D6" s="17" t="s">
        <v>5</v>
      </c>
      <c r="E6" s="37">
        <v>63</v>
      </c>
      <c r="F6" s="37">
        <v>0</v>
      </c>
      <c r="G6" s="34" t="s">
        <v>13</v>
      </c>
      <c r="H6" s="17" t="s">
        <v>13</v>
      </c>
      <c r="I6" s="11" t="s">
        <v>78</v>
      </c>
      <c r="J6" s="10" t="str">
        <f>IF(G6="No Change","N/A",IF(G6="New Tag Required",Lookup!F:F,IF(G6="Remove Old Tag",Lookup!F:F,IF(G6="N/A","N/A",""))))</f>
        <v>N/A</v>
      </c>
      <c r="K6" s="35"/>
      <c r="L6" s="10"/>
      <c r="M6" s="10" t="str">
        <f>IF(H6="No Change","N/A",IF(H6="New Tag Required",Lookup!F:F,IF(H6="Remove Old Sign",Lookup!F:F,IF(H6="N/A","N/A",""))))</f>
        <v>N/A</v>
      </c>
      <c r="N6" s="35"/>
      <c r="O6" s="10"/>
    </row>
    <row r="7" spans="1:16" ht="28.8" x14ac:dyDescent="0.3">
      <c r="A7" s="38" t="s">
        <v>75</v>
      </c>
      <c r="B7" s="28" t="s">
        <v>76</v>
      </c>
      <c r="C7" s="11" t="s">
        <v>53</v>
      </c>
      <c r="D7" s="17" t="s">
        <v>5</v>
      </c>
      <c r="E7" s="34">
        <v>128</v>
      </c>
      <c r="F7" s="34">
        <v>0</v>
      </c>
      <c r="G7" s="34" t="s">
        <v>13</v>
      </c>
      <c r="H7" s="17" t="s">
        <v>13</v>
      </c>
      <c r="I7" s="11" t="s">
        <v>78</v>
      </c>
      <c r="J7" s="10" t="str">
        <f>IF(G7="No Change","N/A",IF(G7="New Tag Required",Lookup!F:F,IF(G7="Remove Old Tag",Lookup!F:F,IF(G7="N/A","N/A",""))))</f>
        <v>N/A</v>
      </c>
      <c r="K7" s="35"/>
      <c r="L7" s="10"/>
      <c r="M7" s="10" t="str">
        <f>IF(H7="No Change","N/A",IF(H7="New Tag Required",Lookup!F:F,IF(H7="Remove Old Sign",Lookup!F:F,IF(H7="N/A","N/A",""))))</f>
        <v>N/A</v>
      </c>
      <c r="N7" s="35"/>
      <c r="O7" s="10"/>
    </row>
    <row r="8" spans="1:16" ht="15" x14ac:dyDescent="0.25">
      <c r="A8" s="38" t="s">
        <v>77</v>
      </c>
      <c r="B8" s="28" t="s">
        <v>76</v>
      </c>
      <c r="C8" s="11" t="s">
        <v>51</v>
      </c>
      <c r="D8" s="17" t="s">
        <v>5</v>
      </c>
      <c r="E8" s="40">
        <v>1049</v>
      </c>
      <c r="F8" s="40">
        <v>1317</v>
      </c>
      <c r="G8" s="34" t="s">
        <v>2</v>
      </c>
      <c r="H8" s="17" t="s">
        <v>13</v>
      </c>
      <c r="J8" s="10" t="str">
        <f>IF(G8="No Change","N/A",IF(G8="New Tag Required",Lookup!F:F,IF(G8="Remove Old Tag",Lookup!F:F,IF(G8="N/A","N/A",""))))</f>
        <v>N/A</v>
      </c>
      <c r="K8" s="35"/>
      <c r="L8" s="10"/>
      <c r="M8" s="10" t="str">
        <f>IF(H8="No Change","N/A",IF(H8="New Tag Required",Lookup!F:F,IF(H8="Remove Old Sign",Lookup!F:F,IF(H8="N/A","N/A",""))))</f>
        <v>N/A</v>
      </c>
      <c r="N8" s="35"/>
      <c r="O8" s="10"/>
    </row>
    <row r="9" spans="1:16" ht="15" x14ac:dyDescent="0.25">
      <c r="A9" s="38"/>
      <c r="C9" s="11"/>
      <c r="E9" s="34"/>
      <c r="F9" s="34"/>
      <c r="G9" s="34"/>
      <c r="J9" s="10" t="str">
        <f>IF(G9="No Change","N/A",IF(G9="New Tag Required",Lookup!F:F,IF(G9="Remove Old Tag",Lookup!F:F,IF(G9="N/A","N/A",""))))</f>
        <v/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ht="15" x14ac:dyDescent="0.25">
      <c r="A10" s="38"/>
      <c r="C10" s="11"/>
      <c r="E10" s="34"/>
      <c r="F10" s="34"/>
      <c r="G10" s="34"/>
      <c r="J10" s="10" t="str">
        <f>IF(G10="No Change","N/A",IF(G10="New Tag Required",Lookup!F:F,IF(G10="Remove Old Tag",Lookup!F:F,IF(G10="N/A","N/A",""))))</f>
        <v/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ht="15" x14ac:dyDescent="0.25">
      <c r="A11" s="38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ht="15" x14ac:dyDescent="0.25">
      <c r="A12" s="38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35"/>
      <c r="L12" s="10"/>
      <c r="M12" s="10" t="str">
        <f>IF(H12="No Change","N/A",IF(H12="New Tag Required",Lookup!F:F,IF(H12="Remove Old Sign",Lookup!F:F,IF(H12="N/A","N/A",""))))</f>
        <v/>
      </c>
      <c r="N12" s="35"/>
      <c r="O12" s="10"/>
    </row>
    <row r="13" spans="1:16" ht="15" x14ac:dyDescent="0.25">
      <c r="A13" s="38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39"/>
      <c r="L13" s="11"/>
      <c r="M13" s="10" t="str">
        <f>IF(H13="No Change","N/A",IF(H13="New Tag Required",Lookup!F:F,IF(H13="Remove Old Sign",Lookup!F:F,IF(H13="N/A","N/A",""))))</f>
        <v/>
      </c>
      <c r="N13" s="39"/>
      <c r="O13" s="11"/>
    </row>
    <row r="14" spans="1:16" ht="15" x14ac:dyDescent="0.25">
      <c r="A14" s="38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39"/>
      <c r="L14" s="11"/>
      <c r="M14" s="10" t="str">
        <f>IF(H14="No Change","N/A",IF(H14="New Tag Required",Lookup!F:F,IF(H14="Remove Old Sign",Lookup!F:F,IF(H14="N/A","N/A",""))))</f>
        <v/>
      </c>
      <c r="N14" s="39"/>
      <c r="O14" s="11"/>
    </row>
    <row r="15" spans="1:16" ht="15" x14ac:dyDescent="0.25">
      <c r="A15" s="38"/>
      <c r="C15" s="11"/>
      <c r="E15" s="34"/>
      <c r="F15" s="34"/>
      <c r="G15" s="34"/>
      <c r="J15" s="10" t="str">
        <f>IF(G15="No Change","N/A",IF(G15="New Tag Required",Lookup!F:F,IF(G15="Remove Old Tag",Lookup!F:F,IF(G15="N/A","N/A",""))))</f>
        <v/>
      </c>
      <c r="K15" s="39"/>
      <c r="L15" s="11"/>
      <c r="M15" s="10" t="str">
        <f>IF(H15="No Change","N/A",IF(H15="New Tag Required",Lookup!F:F,IF(H15="Remove Old Sign",Lookup!F:F,IF(H15="N/A","N/A",""))))</f>
        <v/>
      </c>
      <c r="N15" s="39"/>
      <c r="O15" s="11"/>
    </row>
    <row r="16" spans="1:16" ht="15" x14ac:dyDescent="0.25">
      <c r="A16" s="38"/>
      <c r="C16" s="11"/>
      <c r="E16" s="34"/>
      <c r="F16" s="34"/>
      <c r="G16" s="34"/>
      <c r="J16" s="10" t="str">
        <f>IF(G16="No Change","N/A",IF(G16="New Tag Required",Lookup!F:F,IF(G16="Remove Old Tag",Lookup!F:F,IF(G16="N/A","N/A",""))))</f>
        <v/>
      </c>
      <c r="K16" s="39"/>
      <c r="L16" s="11"/>
      <c r="M16" s="10" t="str">
        <f>IF(H16="No Change","N/A",IF(H16="New Tag Required",Lookup!F:F,IF(H16="Remove Old Sign",Lookup!F:F,IF(H16="N/A","N/A",""))))</f>
        <v/>
      </c>
      <c r="N16" s="39"/>
      <c r="O16" s="11"/>
    </row>
    <row r="17" spans="1:15" ht="15" x14ac:dyDescent="0.25">
      <c r="A17" s="38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39"/>
      <c r="L17" s="11"/>
      <c r="M17" s="10" t="str">
        <f>IF(H17="No Change","N/A",IF(H17="New Tag Required",Lookup!F:F,IF(H17="Remove Old Sign",Lookup!F:F,IF(H17="N/A","N/A",""))))</f>
        <v/>
      </c>
      <c r="N17" s="39"/>
      <c r="O17" s="11"/>
    </row>
    <row r="18" spans="1:15" ht="15" x14ac:dyDescent="0.25">
      <c r="A18" s="38"/>
      <c r="C18" s="11"/>
      <c r="E18" s="34"/>
      <c r="F18" s="40"/>
      <c r="G18" s="34"/>
      <c r="J18" s="10" t="str">
        <f>IF(G18="No Change","N/A",IF(G18="New Tag Required",Lookup!F:F,IF(G18="Remove Old Tag",Lookup!F:F,IF(G18="N/A","N/A",""))))</f>
        <v/>
      </c>
      <c r="K18" s="39"/>
      <c r="L18" s="11"/>
      <c r="M18" s="10" t="str">
        <f>IF(H18="No Change","N/A",IF(H18="New Tag Required",Lookup!F:F,IF(H18="Remove Old Sign",Lookup!F:F,IF(H18="N/A","N/A",""))))</f>
        <v/>
      </c>
      <c r="N18" s="39"/>
      <c r="O18" s="11"/>
    </row>
    <row r="19" spans="1:15" ht="15" x14ac:dyDescent="0.25">
      <c r="A19" s="38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39"/>
      <c r="L19" s="11"/>
      <c r="M19" s="10" t="str">
        <f>IF(H19="No Change","N/A",IF(H19="New Tag Required",Lookup!F:F,IF(H19="Remove Old Sign",Lookup!F:F,IF(H19="N/A","N/A",""))))</f>
        <v/>
      </c>
      <c r="N19" s="39"/>
      <c r="O19" s="11"/>
    </row>
    <row r="20" spans="1:15" ht="15" x14ac:dyDescent="0.25">
      <c r="A20" s="38"/>
      <c r="C20" s="11"/>
      <c r="E20" s="34"/>
      <c r="F20" s="34"/>
      <c r="G20" s="34"/>
      <c r="J20" s="10" t="str">
        <f>IF(G20="No Change","N/A",IF(G20="New Tag Required",Lookup!F:F,IF(G20="Remove Old Tag",Lookup!F:F,IF(G20="N/A","N/A",""))))</f>
        <v/>
      </c>
      <c r="K20" s="41"/>
      <c r="M20" s="10" t="str">
        <f>IF(H20="No Change","N/A",IF(H20="New Tag Required",Lookup!F:F,IF(H20="Remove Old Sign",Lookup!F:F,IF(H20="N/A","N/A",""))))</f>
        <v/>
      </c>
      <c r="N20" s="39"/>
      <c r="O20" s="11"/>
    </row>
    <row r="21" spans="1:15" ht="15" x14ac:dyDescent="0.25">
      <c r="A21" s="38"/>
      <c r="C21" s="11"/>
      <c r="E21" s="34"/>
      <c r="F21" s="34"/>
      <c r="G21" s="34"/>
      <c r="J21" s="10" t="str">
        <f>IF(G21="No Change","N/A",IF(G21="New Tag Required",Lookup!F:F,IF(G21="Remove Old Tag",Lookup!F:F,IF(G21="N/A","N/A",""))))</f>
        <v/>
      </c>
      <c r="K21" s="41"/>
      <c r="M21" s="10" t="str">
        <f>IF(H21="No Change","N/A",IF(H21="New Tag Required",Lookup!F:F,IF(H21="Remove Old Sign",Lookup!F:F,IF(H21="N/A","N/A",""))))</f>
        <v/>
      </c>
      <c r="N21" s="39"/>
      <c r="O21" s="11"/>
    </row>
    <row r="22" spans="1:15" ht="15" x14ac:dyDescent="0.25">
      <c r="A22" s="38"/>
      <c r="C22" s="11"/>
      <c r="E22" s="34"/>
      <c r="F22" s="34"/>
      <c r="G22" s="34"/>
      <c r="J22" s="10" t="str">
        <f>IF(G22="No Change","N/A",IF(G22="New Tag Required",Lookup!F:F,IF(G22="Remove Old Tag",Lookup!F:F,IF(G22="N/A","N/A",""))))</f>
        <v/>
      </c>
      <c r="K22" s="41"/>
      <c r="M22" s="10" t="str">
        <f>IF(H22="No Change","N/A",IF(H22="New Tag Required",Lookup!F:F,IF(H22="Remove Old Sign",Lookup!F:F,IF(H22="N/A","N/A",""))))</f>
        <v/>
      </c>
      <c r="N22" s="41"/>
    </row>
    <row r="23" spans="1:15" ht="15" x14ac:dyDescent="0.25">
      <c r="A23" s="38"/>
      <c r="C23" s="11"/>
      <c r="E23" s="34"/>
      <c r="F23" s="34"/>
      <c r="G23" s="34"/>
      <c r="J23" s="10" t="str">
        <f>IF(G23="No Change","N/A",IF(G23="New Tag Required",Lookup!F:F,IF(G23="Remove Old Tag",Lookup!F:F,IF(G23="N/A","N/A",""))))</f>
        <v/>
      </c>
      <c r="K23" s="41"/>
      <c r="M23" s="10" t="str">
        <f>IF(H23="No Change","N/A",IF(H23="New Tag Required",Lookup!F:F,IF(H23="Remove Old Sign",Lookup!F:F,IF(H23="N/A","N/A",""))))</f>
        <v/>
      </c>
      <c r="N23" s="41"/>
    </row>
    <row r="24" spans="1:15" ht="15" x14ac:dyDescent="0.25">
      <c r="A24" s="36"/>
      <c r="C24" s="11"/>
      <c r="E24" s="34"/>
      <c r="F24" s="34"/>
      <c r="G24" s="34"/>
      <c r="J24" s="10" t="str">
        <f>IF(G24="No Change","N/A",IF(G24="New Tag Required",Lookup!F:F,IF(G24="Remove Old Tag",Lookup!F:F,IF(G24="N/A","N/A",""))))</f>
        <v/>
      </c>
      <c r="K24" s="41"/>
      <c r="M24" s="10" t="str">
        <f>IF(H24="No Change","N/A",IF(H24="New Tag Required",Lookup!F:F,IF(H24="Remove Old Sign",Lookup!F:F,IF(H24="N/A","N/A",""))))</f>
        <v/>
      </c>
      <c r="N24" s="41"/>
    </row>
    <row r="25" spans="1:15" ht="15" x14ac:dyDescent="0.25">
      <c r="A25" s="36"/>
      <c r="C25" s="11"/>
      <c r="E25" s="34"/>
      <c r="F25" s="34"/>
      <c r="G25" s="34"/>
      <c r="J25" s="10" t="str">
        <f>IF(G25="No Change","N/A",IF(G25="New Tag Required",Lookup!F:F,IF(G25="Remove Old Tag",Lookup!F:F,IF(G25="N/A","N/A",""))))</f>
        <v/>
      </c>
      <c r="K25" s="41"/>
      <c r="M25" s="10" t="str">
        <f>IF(H25="No Change","N/A",IF(H25="New Tag Required",Lookup!F:F,IF(H25="Remove Old Sign",Lookup!F:F,IF(H25="N/A","N/A",""))))</f>
        <v/>
      </c>
      <c r="N25" s="41"/>
    </row>
    <row r="26" spans="1:15" ht="15" x14ac:dyDescent="0.25">
      <c r="A26" s="36"/>
      <c r="C26" s="11"/>
      <c r="E26" s="34"/>
      <c r="F26" s="34"/>
      <c r="G26" s="34"/>
      <c r="J26" s="10" t="str">
        <f>IF(G26="No Change","N/A",IF(G26="New Tag Required",Lookup!F:F,IF(G26="Remove Old Tag",Lookup!F:F,IF(G26="N/A","N/A",""))))</f>
        <v/>
      </c>
      <c r="K26" s="41"/>
      <c r="M26" s="10" t="str">
        <f>IF(H26="No Change","N/A",IF(H26="New Tag Required",Lookup!F:F,IF(H26="Remove Old Sign",Lookup!F:F,IF(H26="N/A","N/A",""))))</f>
        <v/>
      </c>
      <c r="N26" s="41"/>
    </row>
    <row r="27" spans="1:15" ht="15" x14ac:dyDescent="0.25">
      <c r="A27" s="36"/>
      <c r="C27" s="11"/>
      <c r="E27" s="34"/>
      <c r="F27" s="34"/>
      <c r="G27" s="34"/>
      <c r="J27" s="10"/>
      <c r="K27" s="41"/>
      <c r="M27" s="10"/>
      <c r="N27" s="41"/>
    </row>
    <row r="28" spans="1:15" ht="15" x14ac:dyDescent="0.25">
      <c r="A28" s="36"/>
      <c r="C28" s="11"/>
      <c r="E28" s="34"/>
      <c r="F28" s="34"/>
      <c r="G28" s="34"/>
      <c r="J28" s="10"/>
      <c r="K28" s="41"/>
      <c r="M28" s="10"/>
      <c r="N28" s="41"/>
    </row>
    <row r="29" spans="1:15" ht="15" x14ac:dyDescent="0.25">
      <c r="A29" s="36"/>
      <c r="C29" s="11"/>
      <c r="E29" s="34"/>
      <c r="F29" s="34"/>
      <c r="G29" s="34"/>
      <c r="J29" s="10" t="str">
        <f>IF(G29="No Change","N/A",IF(G29="New Tag Required",Lookup!F:F,IF(G29="Remove Old Tag",Lookup!F:F,IF(G29="N/A","N/A",""))))</f>
        <v/>
      </c>
      <c r="K29" s="41"/>
      <c r="M29" s="10" t="str">
        <f>IF(H29="No Change","N/A",IF(H29="New Tag Required",Lookup!F:F,IF(H29="Remove Old Sign",Lookup!F:F,IF(H29="N/A","N/A",""))))</f>
        <v/>
      </c>
      <c r="N29" s="41"/>
    </row>
    <row r="30" spans="1:15" ht="15" x14ac:dyDescent="0.25">
      <c r="A30" s="36"/>
      <c r="C30" s="11"/>
      <c r="E30" s="34"/>
      <c r="F30" s="34"/>
      <c r="G30" s="34"/>
      <c r="J30" s="10" t="str">
        <f>IF(G30="No Change","N/A",IF(G30="New Tag Required",Lookup!F:F,IF(G30="Remove Old Tag",Lookup!F:F,IF(G30="N/A","N/A",""))))</f>
        <v/>
      </c>
      <c r="K30" s="41"/>
      <c r="M30" s="10" t="str">
        <f>IF(H30="No Change","N/A",IF(H30="New Tag Required",Lookup!F:F,IF(H30="Remove Old Sign",Lookup!F:F,IF(H30="N/A","N/A",""))))</f>
        <v/>
      </c>
      <c r="N30" s="41"/>
    </row>
    <row r="31" spans="1:15" ht="15" x14ac:dyDescent="0.25">
      <c r="A31" s="36"/>
      <c r="C31" s="11"/>
      <c r="E31" s="34"/>
      <c r="F31" s="34"/>
      <c r="G31" s="34"/>
      <c r="J31" s="10" t="str">
        <f>IF(G31="No Change","N/A",IF(G31="New Tag Required",Lookup!F:F,IF(G31="Remove Old Tag",Lookup!F:F,IF(G31="N/A","N/A",""))))</f>
        <v/>
      </c>
      <c r="K31" s="41"/>
      <c r="M31" s="10" t="str">
        <f>IF(H31="No Change","N/A",IF(H31="New Tag Required",Lookup!F:F,IF(H31="Remove Old Sign",Lookup!F:F,IF(H31="N/A","N/A",""))))</f>
        <v/>
      </c>
      <c r="N31" s="41"/>
    </row>
    <row r="32" spans="1:15" ht="15.75" thickBot="1" x14ac:dyDescent="0.3">
      <c r="A32" s="36"/>
      <c r="C32" s="11"/>
      <c r="E32" s="34"/>
      <c r="F32" s="34"/>
      <c r="G32" s="34"/>
      <c r="K32" s="41"/>
      <c r="N32" s="41"/>
    </row>
    <row r="33" spans="1:13" ht="45" x14ac:dyDescent="0.25">
      <c r="A33" s="36"/>
      <c r="C33" s="11"/>
      <c r="E33" s="34"/>
      <c r="F33" s="34"/>
      <c r="G33" s="42" t="s">
        <v>47</v>
      </c>
      <c r="H33" s="43" t="s">
        <v>48</v>
      </c>
      <c r="J33" s="44" t="s">
        <v>42</v>
      </c>
      <c r="K33" s="10"/>
      <c r="L33" s="10"/>
      <c r="M33" s="44" t="s">
        <v>43</v>
      </c>
    </row>
    <row r="34" spans="1:13" ht="15.75" thickBot="1" x14ac:dyDescent="0.3">
      <c r="A34" s="36"/>
      <c r="C34" s="11"/>
      <c r="E34" s="34"/>
      <c r="F34" s="34"/>
      <c r="G34" s="14">
        <f>COUNTIF(G6:G33,"New Tag Required")</f>
        <v>0</v>
      </c>
      <c r="H34" s="13">
        <f>COUNTIF(H6:H33,"New Sign Required")</f>
        <v>0</v>
      </c>
      <c r="J34" s="12">
        <f>COUNTIF(J6:J33,"Installed")</f>
        <v>0</v>
      </c>
      <c r="K34" s="10"/>
      <c r="L34" s="10"/>
      <c r="M34" s="12">
        <f>COUNTIF(M6:M33,"Installed")</f>
        <v>0</v>
      </c>
    </row>
    <row r="35" spans="1:13" x14ac:dyDescent="0.3">
      <c r="A35" s="36"/>
      <c r="C35" s="11"/>
      <c r="E35" s="34"/>
      <c r="F35" s="34"/>
      <c r="G35" s="34"/>
    </row>
    <row r="36" spans="1:13" x14ac:dyDescent="0.3">
      <c r="A36" s="36"/>
      <c r="C36" s="11"/>
      <c r="E36" s="34"/>
      <c r="F36" s="34"/>
      <c r="G36" s="34"/>
    </row>
    <row r="37" spans="1:13" x14ac:dyDescent="0.3">
      <c r="A37" s="36"/>
      <c r="C37" s="11"/>
      <c r="E37" s="34"/>
      <c r="F37" s="34"/>
      <c r="G37" s="34"/>
    </row>
    <row r="38" spans="1:13" x14ac:dyDescent="0.3">
      <c r="A38" s="36"/>
      <c r="C38" s="11"/>
      <c r="E38" s="34"/>
      <c r="F38" s="34"/>
      <c r="G38" s="34"/>
    </row>
    <row r="39" spans="1:13" x14ac:dyDescent="0.3">
      <c r="A39" s="36"/>
      <c r="C39" s="11"/>
      <c r="E39" s="34"/>
      <c r="F39" s="34"/>
      <c r="G39" s="34"/>
    </row>
    <row r="40" spans="1:13" x14ac:dyDescent="0.3">
      <c r="A40" s="36"/>
      <c r="C40" s="11"/>
      <c r="E40" s="34"/>
      <c r="F40" s="34"/>
      <c r="G40" s="34"/>
    </row>
    <row r="41" spans="1:13" x14ac:dyDescent="0.3">
      <c r="A41" s="36"/>
      <c r="C41" s="11"/>
      <c r="E41" s="34"/>
      <c r="F41" s="34"/>
      <c r="G41" s="34"/>
    </row>
    <row r="42" spans="1:13" x14ac:dyDescent="0.3">
      <c r="A42" s="45"/>
      <c r="C42" s="11"/>
      <c r="E42" s="34"/>
      <c r="F42" s="46"/>
      <c r="G42" s="34"/>
    </row>
    <row r="43" spans="1:13" x14ac:dyDescent="0.3">
      <c r="A43" s="45"/>
      <c r="C43" s="11"/>
      <c r="E43" s="34"/>
      <c r="F43" s="46"/>
      <c r="G43" s="34"/>
    </row>
    <row r="44" spans="1:13" x14ac:dyDescent="0.3">
      <c r="A44" s="45"/>
      <c r="C44" s="11"/>
      <c r="E44" s="34"/>
      <c r="F44" s="47"/>
      <c r="G44" s="34"/>
    </row>
    <row r="45" spans="1:13" x14ac:dyDescent="0.3">
      <c r="A45" s="36"/>
      <c r="C45" s="11"/>
      <c r="E45" s="34"/>
      <c r="F45" s="46"/>
      <c r="G45" s="34"/>
    </row>
    <row r="46" spans="1:13" x14ac:dyDescent="0.3">
      <c r="A46" s="36"/>
      <c r="C46" s="11"/>
      <c r="E46" s="34"/>
      <c r="F46" s="46"/>
      <c r="G46" s="34"/>
    </row>
    <row r="47" spans="1:13" x14ac:dyDescent="0.3">
      <c r="A47" s="48"/>
      <c r="C47" s="11"/>
      <c r="E47" s="34"/>
      <c r="F47" s="34"/>
      <c r="G47" s="34"/>
    </row>
    <row r="48" spans="1:13" x14ac:dyDescent="0.3">
      <c r="A48" s="48"/>
      <c r="C48" s="11"/>
      <c r="E48" s="34"/>
      <c r="F48" s="34"/>
      <c r="G48" s="34"/>
    </row>
    <row r="49" spans="1:7" x14ac:dyDescent="0.3">
      <c r="A49" s="48"/>
      <c r="C49" s="11"/>
      <c r="E49" s="34"/>
      <c r="F49" s="34"/>
      <c r="G49" s="34"/>
    </row>
    <row r="50" spans="1:7" x14ac:dyDescent="0.3">
      <c r="A50" s="48"/>
      <c r="C50" s="11"/>
      <c r="E50" s="34"/>
      <c r="F50" s="34"/>
      <c r="G50" s="34"/>
    </row>
    <row r="51" spans="1:7" x14ac:dyDescent="0.3">
      <c r="A51" s="49"/>
      <c r="C51" s="11"/>
      <c r="E51" s="34"/>
      <c r="F51" s="40"/>
      <c r="G51" s="34"/>
    </row>
    <row r="52" spans="1:7" x14ac:dyDescent="0.3">
      <c r="A52" s="48"/>
      <c r="C52" s="11"/>
      <c r="E52" s="34"/>
      <c r="F52" s="34"/>
      <c r="G52" s="34"/>
    </row>
    <row r="53" spans="1:7" x14ac:dyDescent="0.3">
      <c r="A53" s="48"/>
      <c r="C53" s="11"/>
      <c r="E53" s="34"/>
      <c r="F53" s="34"/>
      <c r="G53" s="34"/>
    </row>
    <row r="54" spans="1:7" x14ac:dyDescent="0.3">
      <c r="A54" s="36"/>
      <c r="C54" s="11"/>
      <c r="E54" s="34"/>
      <c r="F54" s="34"/>
      <c r="G54" s="34"/>
    </row>
    <row r="55" spans="1:7" x14ac:dyDescent="0.3">
      <c r="A55" s="36"/>
      <c r="C55" s="11"/>
    </row>
    <row r="56" spans="1:7" x14ac:dyDescent="0.3"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200" spans="3:3" x14ac:dyDescent="0.3">
      <c r="C200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39:G53">
    <cfRule type="containsText" dxfId="49" priority="126" operator="containsText" text="New Tag Required">
      <formula>NOT(ISERROR(SEARCH("New Tag Required",G39)))</formula>
    </cfRule>
  </conditionalFormatting>
  <conditionalFormatting sqref="D39:D99">
    <cfRule type="containsText" dxfId="48" priority="125" operator="containsText" text="Yes">
      <formula>NOT(ISERROR(SEARCH("Yes",D39)))</formula>
    </cfRule>
  </conditionalFormatting>
  <conditionalFormatting sqref="H39:H99 H200:H421">
    <cfRule type="containsText" dxfId="47" priority="113" operator="containsText" text="New Sign Required">
      <formula>NOT(ISERROR(SEARCH("New Sign Required",H39)))</formula>
    </cfRule>
  </conditionalFormatting>
  <conditionalFormatting sqref="G39:G99">
    <cfRule type="containsText" dxfId="46" priority="112" operator="containsText" text="Action Required">
      <formula>NOT(ISERROR(SEARCH("Action Required",G39)))</formula>
    </cfRule>
  </conditionalFormatting>
  <conditionalFormatting sqref="H39:H99">
    <cfRule type="containsText" dxfId="45" priority="111" operator="containsText" text="Action Required">
      <formula>NOT(ISERROR(SEARCH("Action Required",H39)))</formula>
    </cfRule>
  </conditionalFormatting>
  <conditionalFormatting sqref="G7:G32 G35:G38">
    <cfRule type="containsText" dxfId="44" priority="53" operator="containsText" text="New Tag Required">
      <formula>NOT(ISERROR(SEARCH("New Tag Required",G7)))</formula>
    </cfRule>
  </conditionalFormatting>
  <conditionalFormatting sqref="D7:D38">
    <cfRule type="containsText" dxfId="43" priority="52" operator="containsText" text="Yes">
      <formula>NOT(ISERROR(SEARCH("Yes",D7)))</formula>
    </cfRule>
  </conditionalFormatting>
  <conditionalFormatting sqref="H7:H32 H35:H38">
    <cfRule type="containsText" dxfId="42" priority="51" operator="containsText" text="New Sign Required">
      <formula>NOT(ISERROR(SEARCH("New Sign Required",H7)))</formula>
    </cfRule>
  </conditionalFormatting>
  <conditionalFormatting sqref="G7:G32 G35:G38">
    <cfRule type="containsText" dxfId="41" priority="50" operator="containsText" text="Action Required">
      <formula>NOT(ISERROR(SEARCH("Action Required",G7)))</formula>
    </cfRule>
  </conditionalFormatting>
  <conditionalFormatting sqref="H7:H32 H35:H38">
    <cfRule type="containsText" dxfId="40" priority="49" operator="containsText" text="Action Required">
      <formula>NOT(ISERROR(SEARCH("Action Required",H7)))</formula>
    </cfRule>
  </conditionalFormatting>
  <conditionalFormatting sqref="D100:D199">
    <cfRule type="containsText" dxfId="39" priority="45" operator="containsText" text="Yes">
      <formula>NOT(ISERROR(SEARCH("Yes",D100)))</formula>
    </cfRule>
  </conditionalFormatting>
  <conditionalFormatting sqref="H100:H199">
    <cfRule type="containsText" dxfId="38" priority="44" operator="containsText" text="New Sign Required">
      <formula>NOT(ISERROR(SEARCH("New Sign Required",H100)))</formula>
    </cfRule>
  </conditionalFormatting>
  <conditionalFormatting sqref="G100:G199">
    <cfRule type="containsText" dxfId="37" priority="43" operator="containsText" text="Action Required">
      <formula>NOT(ISERROR(SEARCH("Action Required",G100)))</formula>
    </cfRule>
  </conditionalFormatting>
  <conditionalFormatting sqref="H100:H199">
    <cfRule type="containsText" dxfId="36" priority="42" operator="containsText" text="Action Required">
      <formula>NOT(ISERROR(SEARCH("Action Required",H100)))</formula>
    </cfRule>
  </conditionalFormatting>
  <conditionalFormatting sqref="D6">
    <cfRule type="containsText" dxfId="35" priority="39" operator="containsText" text="Yes">
      <formula>NOT(ISERROR(SEARCH("Yes",D6)))</formula>
    </cfRule>
  </conditionalFormatting>
  <conditionalFormatting sqref="J2:N2">
    <cfRule type="cellIs" dxfId="34" priority="19" operator="notEqual">
      <formula>0</formula>
    </cfRule>
  </conditionalFormatting>
  <conditionalFormatting sqref="J6:J31">
    <cfRule type="cellIs" dxfId="33" priority="18" operator="equal">
      <formula>0</formula>
    </cfRule>
  </conditionalFormatting>
  <conditionalFormatting sqref="M6:M31">
    <cfRule type="cellIs" dxfId="32" priority="17" operator="equal">
      <formula>0</formula>
    </cfRule>
  </conditionalFormatting>
  <conditionalFormatting sqref="J6:J31 M6:M31">
    <cfRule type="cellIs" dxfId="31" priority="14" operator="equal">
      <formula>"In Progress"</formula>
    </cfRule>
    <cfRule type="cellIs" dxfId="30" priority="15" operator="equal">
      <formula>"Log Issues"</formula>
    </cfRule>
    <cfRule type="cellIs" dxfId="29" priority="16" operator="equal">
      <formula>"N/A"</formula>
    </cfRule>
  </conditionalFormatting>
  <conditionalFormatting sqref="K6:L12">
    <cfRule type="expression" dxfId="28" priority="13">
      <formula>$J6="Log Issues"</formula>
    </cfRule>
  </conditionalFormatting>
  <conditionalFormatting sqref="N6:N12">
    <cfRule type="expression" dxfId="27" priority="12">
      <formula>$M6="Log Issues"</formula>
    </cfRule>
  </conditionalFormatting>
  <conditionalFormatting sqref="G6:G7">
    <cfRule type="containsText" dxfId="26" priority="11" operator="containsText" text="New Tag Required">
      <formula>NOT(ISERROR(SEARCH("New Tag Required",G6)))</formula>
    </cfRule>
  </conditionalFormatting>
  <conditionalFormatting sqref="H6:H7">
    <cfRule type="containsText" dxfId="25" priority="10" operator="containsText" text="New Sign Required">
      <formula>NOT(ISERROR(SEARCH("New Sign Required",H6)))</formula>
    </cfRule>
  </conditionalFormatting>
  <conditionalFormatting sqref="G6:G7">
    <cfRule type="containsText" dxfId="24" priority="9" operator="containsText" text="Action Required">
      <formula>NOT(ISERROR(SEARCH("Action Required",G6)))</formula>
    </cfRule>
  </conditionalFormatting>
  <conditionalFormatting sqref="H6:H7">
    <cfRule type="containsText" dxfId="23" priority="8" operator="containsText" text="Action Required">
      <formula>NOT(ISERROR(SEARCH("Action Required",H6)))</formula>
    </cfRule>
  </conditionalFormatting>
  <conditionalFormatting sqref="H1:H1048576">
    <cfRule type="containsText" dxfId="22" priority="6" operator="containsText" text="Remove Old Sign">
      <formula>NOT(ISERROR(SEARCH("Remove Old Sign",H1)))</formula>
    </cfRule>
    <cfRule type="containsText" dxfId="21" priority="7" operator="containsText" text="Move Sign to New Location">
      <formula>NOT(ISERROR(SEARCH("Move Sign to New Location",H1)))</formula>
    </cfRule>
  </conditionalFormatting>
  <conditionalFormatting sqref="G3:G1048576">
    <cfRule type="containsText" dxfId="20" priority="5" operator="containsText" text="Remove Old Tag">
      <formula>NOT(ISERROR(SEARCH("Remove Old Tag",G3)))</formula>
    </cfRule>
  </conditionalFormatting>
  <conditionalFormatting sqref="G1:G2">
    <cfRule type="containsText" dxfId="19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200:H404">
      <formula1>DoorSignage</formula1>
    </dataValidation>
    <dataValidation type="list" allowBlank="1" showInputMessage="1" showErrorMessage="1" sqref="D6:D74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H35:H199 H32</xm:sqref>
        </x14:dataValidation>
        <x14:dataValidation type="list" allowBlank="1" showInputMessage="1" showErrorMessage="1">
          <x14:formula1>
            <xm:f>Lookup!$A$1:$A$4</xm:f>
          </x14:formula1>
          <xm:sqref>G35:G199 G32</xm:sqref>
        </x14:dataValidation>
        <x14:dataValidation type="list" allowBlank="1" showInputMessage="1">
          <x14:formula1>
            <xm:f>Lookup!$E$1:$E$18</xm:f>
          </x14:formula1>
          <xm:sqref>C6:C199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O6:O12</xm:sqref>
        </x14:dataValidation>
        <x14:dataValidation type="list" allowBlank="1" showInputMessage="1" showErrorMessage="1">
          <x14:formula1>
            <xm:f>Lookup!$A$1:$A$8</xm:f>
          </x14:formula1>
          <xm:sqref>G6:G31</xm:sqref>
        </x14:dataValidation>
        <x14:dataValidation type="list" allowBlank="1" showInputMessage="1" showErrorMessage="1">
          <x14:formula1>
            <xm:f>Lookup!$D$1:$D$10</xm:f>
          </x14:formula1>
          <xm:sqref>H6:H31</xm:sqref>
        </x14:dataValidation>
        <x14:dataValidation type="list" allowBlank="1" showInputMessage="1" showErrorMessage="1">
          <x14:formula1>
            <xm:f>Lookup!$F$1:$F$7</xm:f>
          </x14:formula1>
          <xm:sqref>J6:J31</xm:sqref>
        </x14:dataValidation>
        <x14:dataValidation type="list" allowBlank="1" showInputMessage="1" showErrorMessage="1">
          <x14:formula1>
            <xm:f>Lookup!$F$1:$F$8</xm:f>
          </x14:formula1>
          <xm:sqref>M6:M31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E10" sqref="E10"/>
    </sheetView>
  </sheetViews>
  <sheetFormatPr defaultColWidth="9.109375" defaultRowHeight="14.4" x14ac:dyDescent="0.3"/>
  <cols>
    <col min="1" max="1" width="22.44140625" style="63" bestFit="1" customWidth="1"/>
    <col min="2" max="2" width="37.6640625" style="63" customWidth="1"/>
    <col min="3" max="3" width="24" style="56" customWidth="1"/>
    <col min="4" max="4" width="14.33203125" style="56" bestFit="1" customWidth="1"/>
    <col min="5" max="5" width="15.6640625" style="56" bestFit="1" customWidth="1"/>
    <col min="6" max="6" width="13.33203125" style="56" bestFit="1" customWidth="1"/>
    <col min="7" max="8" width="18.5546875" style="56" customWidth="1"/>
    <col min="9" max="10" width="26.88671875" style="57" customWidth="1"/>
    <col min="11" max="16384" width="9.109375" style="56"/>
  </cols>
  <sheetData>
    <row r="1" spans="1:10" ht="15" x14ac:dyDescent="0.25">
      <c r="A1" s="52" t="s">
        <v>7</v>
      </c>
      <c r="B1" s="53" t="str">
        <f>'KD Changes'!B1:C1</f>
        <v>0025</v>
      </c>
      <c r="C1" s="54"/>
      <c r="D1" s="18" t="s">
        <v>10</v>
      </c>
      <c r="E1" s="55">
        <f>'KD Changes'!G1</f>
        <v>42066</v>
      </c>
    </row>
    <row r="2" spans="1:10" ht="15" customHeight="1" x14ac:dyDescent="0.25">
      <c r="A2" s="58" t="s">
        <v>8</v>
      </c>
      <c r="B2" s="59" t="str">
        <f>VLOOKUP(B1,[1]BuildingList!A:B,2,FALSE)</f>
        <v>White Hall Classroom Building</v>
      </c>
      <c r="C2" s="60"/>
      <c r="D2" s="61" t="s">
        <v>12</v>
      </c>
      <c r="E2" s="62" t="str">
        <f>'KD Changes'!G2</f>
        <v>Adam Davidson</v>
      </c>
    </row>
    <row r="5" spans="1:10" s="32" customFormat="1" ht="24" customHeight="1" thickBot="1" x14ac:dyDescent="0.3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1" t="s">
        <v>79</v>
      </c>
      <c r="B6" s="1" t="s">
        <v>80</v>
      </c>
      <c r="C6" s="56" t="s">
        <v>71</v>
      </c>
      <c r="D6" s="40">
        <v>1317</v>
      </c>
      <c r="G6" s="32"/>
      <c r="H6" s="32"/>
      <c r="I6" s="56"/>
      <c r="J6" s="56"/>
    </row>
    <row r="7" spans="1:10" ht="49.8" customHeight="1" x14ac:dyDescent="0.3">
      <c r="A7" s="1" t="s">
        <v>81</v>
      </c>
      <c r="B7" s="1" t="s">
        <v>82</v>
      </c>
      <c r="C7" s="56" t="s">
        <v>70</v>
      </c>
      <c r="E7" s="11" t="s">
        <v>78</v>
      </c>
      <c r="G7" s="32"/>
      <c r="H7" s="32"/>
      <c r="I7" s="56"/>
      <c r="J7" s="56"/>
    </row>
    <row r="8" spans="1:10" ht="15" customHeight="1" x14ac:dyDescent="0.3">
      <c r="A8" s="1" t="s">
        <v>83</v>
      </c>
      <c r="B8" s="1" t="s">
        <v>84</v>
      </c>
      <c r="C8" s="56" t="s">
        <v>70</v>
      </c>
      <c r="G8" s="32"/>
      <c r="H8" s="32"/>
      <c r="I8" s="56"/>
      <c r="J8" s="56"/>
    </row>
    <row r="9" spans="1:10" ht="15" x14ac:dyDescent="0.25">
      <c r="B9" s="57"/>
      <c r="G9" s="32"/>
      <c r="H9" s="32"/>
      <c r="I9" s="56"/>
      <c r="J9" s="56"/>
    </row>
    <row r="10" spans="1:10" ht="15" x14ac:dyDescent="0.25">
      <c r="B10" s="57"/>
      <c r="F10" s="65"/>
      <c r="G10" s="32"/>
      <c r="H10" s="32"/>
    </row>
    <row r="11" spans="1:10" ht="15" x14ac:dyDescent="0.25">
      <c r="A11" s="56"/>
      <c r="B11" s="56"/>
      <c r="F11" s="65"/>
      <c r="G11" s="32"/>
      <c r="H11" s="32"/>
    </row>
    <row r="12" spans="1:10" ht="15" x14ac:dyDescent="0.25">
      <c r="A12" s="56"/>
      <c r="B12" s="57"/>
      <c r="F12" s="65"/>
      <c r="G12" s="32"/>
      <c r="H12" s="32"/>
    </row>
    <row r="13" spans="1:10" ht="15" x14ac:dyDescent="0.25">
      <c r="A13" s="56"/>
      <c r="B13" s="56"/>
      <c r="F13" s="65"/>
      <c r="G13" s="32"/>
      <c r="H13" s="32"/>
    </row>
    <row r="14" spans="1:10" ht="15" x14ac:dyDescent="0.25">
      <c r="A14" s="56"/>
      <c r="B14" s="57"/>
      <c r="F14" s="65"/>
      <c r="G14" s="32"/>
      <c r="H14" s="32"/>
    </row>
    <row r="15" spans="1:10" ht="15" x14ac:dyDescent="0.25">
      <c r="A15" s="56"/>
      <c r="B15" s="56"/>
      <c r="F15" s="65"/>
      <c r="G15" s="32"/>
      <c r="H15" s="32"/>
    </row>
    <row r="16" spans="1:10" ht="15" x14ac:dyDescent="0.25">
      <c r="A16" s="56"/>
      <c r="B16" s="57"/>
      <c r="F16" s="65"/>
      <c r="G16" s="32"/>
      <c r="H16" s="32"/>
    </row>
    <row r="17" spans="1:8" ht="15" x14ac:dyDescent="0.25">
      <c r="A17" s="56"/>
      <c r="B17" s="56"/>
      <c r="F17" s="65"/>
      <c r="G17" s="32"/>
      <c r="H17" s="32"/>
    </row>
    <row r="18" spans="1:8" ht="15" x14ac:dyDescent="0.25">
      <c r="A18" s="56"/>
      <c r="B18" s="56"/>
      <c r="F18" s="65"/>
      <c r="G18" s="32"/>
      <c r="H18" s="32"/>
    </row>
    <row r="19" spans="1:8" ht="15" x14ac:dyDescent="0.25">
      <c r="A19" s="56"/>
      <c r="B19" s="56"/>
      <c r="F19" s="65"/>
      <c r="G19" s="32"/>
      <c r="H19" s="32"/>
    </row>
    <row r="20" spans="1:8" ht="15" x14ac:dyDescent="0.25">
      <c r="A20" s="56"/>
      <c r="B20" s="56"/>
      <c r="F20" s="65"/>
      <c r="G20" s="32"/>
      <c r="H20" s="32"/>
    </row>
    <row r="21" spans="1:8" ht="15" x14ac:dyDescent="0.25">
      <c r="A21" s="56"/>
      <c r="B21" s="56"/>
      <c r="F21" s="66"/>
      <c r="G21" s="32"/>
      <c r="H21" s="32"/>
    </row>
    <row r="22" spans="1:8" ht="15" x14ac:dyDescent="0.25">
      <c r="A22" s="56"/>
      <c r="B22" s="56"/>
      <c r="F22" s="65"/>
      <c r="G22" s="32"/>
      <c r="H22" s="32"/>
    </row>
    <row r="23" spans="1:8" ht="15" x14ac:dyDescent="0.25">
      <c r="A23" s="56"/>
      <c r="B23" s="56"/>
      <c r="F23" s="65"/>
      <c r="G23" s="32"/>
      <c r="H23" s="32"/>
    </row>
    <row r="24" spans="1:8" ht="15" x14ac:dyDescent="0.25">
      <c r="A24" s="56"/>
      <c r="B24" s="56"/>
      <c r="F24" s="65"/>
      <c r="G24" s="32"/>
      <c r="H24" s="32"/>
    </row>
    <row r="25" spans="1:8" ht="15" x14ac:dyDescent="0.25">
      <c r="A25" s="56"/>
      <c r="B25" s="56"/>
      <c r="F25" s="65"/>
      <c r="G25" s="32"/>
      <c r="H25" s="32"/>
    </row>
    <row r="26" spans="1:8" ht="15" x14ac:dyDescent="0.25">
      <c r="A26" s="56"/>
      <c r="B26" s="56"/>
      <c r="F26" s="65"/>
      <c r="G26" s="32"/>
      <c r="H26" s="32"/>
    </row>
    <row r="27" spans="1:8" ht="15" x14ac:dyDescent="0.25">
      <c r="A27" s="56"/>
      <c r="B27" s="56"/>
      <c r="F27" s="65"/>
      <c r="G27" s="32"/>
      <c r="H27" s="32"/>
    </row>
    <row r="28" spans="1:8" ht="15" x14ac:dyDescent="0.25">
      <c r="A28" s="56"/>
      <c r="B28" s="56"/>
      <c r="F28" s="65"/>
      <c r="G28" s="32"/>
      <c r="H28" s="32"/>
    </row>
    <row r="29" spans="1:8" ht="15" x14ac:dyDescent="0.25">
      <c r="A29" s="56"/>
      <c r="B29" s="56"/>
      <c r="F29" s="65"/>
      <c r="G29" s="32"/>
      <c r="H29" s="32"/>
    </row>
    <row r="30" spans="1:8" ht="15" x14ac:dyDescent="0.25">
      <c r="A30" s="56"/>
      <c r="B30" s="56"/>
      <c r="F30" s="65"/>
      <c r="G30" s="32"/>
      <c r="H30" s="32"/>
    </row>
    <row r="31" spans="1:8" ht="15" x14ac:dyDescent="0.25">
      <c r="A31" s="64"/>
      <c r="E31" s="65"/>
      <c r="F31" s="65"/>
      <c r="G31" s="32"/>
      <c r="H31" s="32"/>
    </row>
    <row r="32" spans="1:8" ht="15" x14ac:dyDescent="0.25">
      <c r="A32" s="64"/>
      <c r="E32" s="65"/>
      <c r="F32" s="65"/>
      <c r="G32" s="32"/>
      <c r="H32" s="32"/>
    </row>
    <row r="33" spans="1:8" ht="15" x14ac:dyDescent="0.25">
      <c r="A33" s="64"/>
      <c r="E33" s="65"/>
      <c r="F33" s="65"/>
      <c r="G33" s="32"/>
      <c r="H33" s="32"/>
    </row>
    <row r="34" spans="1:8" ht="15" x14ac:dyDescent="0.25">
      <c r="A34" s="64"/>
      <c r="E34" s="65"/>
      <c r="F34" s="65"/>
      <c r="G34" s="32"/>
      <c r="H34" s="32"/>
    </row>
    <row r="35" spans="1:8" ht="15" x14ac:dyDescent="0.25">
      <c r="A35" s="64"/>
      <c r="E35" s="65"/>
      <c r="F35" s="65"/>
      <c r="G35" s="32"/>
      <c r="H35" s="32"/>
    </row>
    <row r="36" spans="1:8" ht="15" x14ac:dyDescent="0.25">
      <c r="A36" s="64"/>
      <c r="E36" s="65"/>
      <c r="F36" s="65"/>
      <c r="G36" s="32"/>
      <c r="H36" s="32"/>
    </row>
    <row r="37" spans="1:8" ht="15" x14ac:dyDescent="0.25">
      <c r="A37" s="64"/>
      <c r="E37" s="65"/>
      <c r="F37" s="65"/>
      <c r="G37" s="32"/>
      <c r="H37" s="32"/>
    </row>
    <row r="38" spans="1:8" ht="15" x14ac:dyDescent="0.25">
      <c r="A38" s="64"/>
      <c r="E38" s="65"/>
      <c r="F38" s="65"/>
      <c r="G38" s="32"/>
      <c r="H38" s="32"/>
    </row>
    <row r="39" spans="1:8" ht="15" x14ac:dyDescent="0.25">
      <c r="A39" s="64"/>
      <c r="E39" s="65"/>
      <c r="F39" s="65"/>
      <c r="G39" s="65"/>
    </row>
    <row r="40" spans="1:8" ht="15" x14ac:dyDescent="0.25">
      <c r="A40" s="64"/>
      <c r="E40" s="65"/>
      <c r="F40" s="65"/>
      <c r="G40" s="65"/>
    </row>
    <row r="41" spans="1:8" ht="15" x14ac:dyDescent="0.25">
      <c r="A41" s="67"/>
      <c r="E41" s="65"/>
      <c r="F41" s="68"/>
      <c r="G41" s="65"/>
    </row>
    <row r="42" spans="1:8" ht="15" x14ac:dyDescent="0.25">
      <c r="A42" s="67"/>
      <c r="E42" s="65"/>
      <c r="F42" s="68"/>
      <c r="G42" s="65"/>
    </row>
    <row r="43" spans="1:8" ht="15" x14ac:dyDescent="0.25">
      <c r="A43" s="67"/>
      <c r="E43" s="65"/>
      <c r="F43" s="69"/>
      <c r="G43" s="65"/>
    </row>
    <row r="44" spans="1:8" ht="15" x14ac:dyDescent="0.25">
      <c r="A44" s="64"/>
      <c r="E44" s="65"/>
      <c r="F44" s="68"/>
      <c r="G44" s="65"/>
    </row>
    <row r="45" spans="1:8" x14ac:dyDescent="0.3">
      <c r="A45" s="64"/>
      <c r="E45" s="65"/>
      <c r="F45" s="68"/>
      <c r="G45" s="65"/>
    </row>
    <row r="46" spans="1:8" x14ac:dyDescent="0.3">
      <c r="A46" s="70"/>
      <c r="E46" s="65"/>
      <c r="F46" s="65"/>
      <c r="G46" s="65"/>
    </row>
    <row r="47" spans="1:8" x14ac:dyDescent="0.3">
      <c r="A47" s="70"/>
      <c r="E47" s="65"/>
      <c r="F47" s="65"/>
      <c r="G47" s="65"/>
    </row>
    <row r="48" spans="1:8" x14ac:dyDescent="0.3">
      <c r="A48" s="70"/>
      <c r="E48" s="65"/>
      <c r="F48" s="65"/>
      <c r="G48" s="65"/>
    </row>
    <row r="49" spans="1:7" x14ac:dyDescent="0.3">
      <c r="A49" s="70"/>
      <c r="E49" s="65"/>
      <c r="F49" s="65"/>
      <c r="G49" s="65"/>
    </row>
    <row r="50" spans="1:7" x14ac:dyDescent="0.3">
      <c r="A50" s="70"/>
      <c r="C50" s="57"/>
      <c r="E50" s="65"/>
      <c r="F50" s="66"/>
      <c r="G50" s="65"/>
    </row>
    <row r="51" spans="1:7" x14ac:dyDescent="0.3">
      <c r="A51" s="70"/>
      <c r="C51" s="57"/>
      <c r="E51" s="65"/>
      <c r="F51" s="65"/>
      <c r="G51" s="65"/>
    </row>
    <row r="52" spans="1:7" x14ac:dyDescent="0.3">
      <c r="A52" s="70"/>
      <c r="C52" s="57"/>
      <c r="E52" s="65"/>
      <c r="F52" s="65"/>
      <c r="G52" s="65"/>
    </row>
    <row r="53" spans="1:7" x14ac:dyDescent="0.3">
      <c r="A53" s="64"/>
      <c r="C53" s="57"/>
      <c r="E53" s="65"/>
      <c r="F53" s="65"/>
      <c r="G53" s="65"/>
    </row>
    <row r="54" spans="1:7" x14ac:dyDescent="0.3">
      <c r="A54" s="64"/>
      <c r="C54" s="57"/>
    </row>
    <row r="55" spans="1:7" x14ac:dyDescent="0.3">
      <c r="C55" s="57"/>
    </row>
    <row r="56" spans="1:7" x14ac:dyDescent="0.3">
      <c r="C56" s="57"/>
    </row>
    <row r="57" spans="1:7" x14ac:dyDescent="0.3">
      <c r="C57" s="57"/>
    </row>
    <row r="58" spans="1:7" x14ac:dyDescent="0.3">
      <c r="C58" s="57"/>
    </row>
    <row r="59" spans="1:7" x14ac:dyDescent="0.3">
      <c r="C59" s="57"/>
    </row>
    <row r="60" spans="1:7" x14ac:dyDescent="0.3">
      <c r="C60" s="57"/>
    </row>
    <row r="61" spans="1:7" x14ac:dyDescent="0.3">
      <c r="C61" s="57"/>
    </row>
    <row r="62" spans="1:7" x14ac:dyDescent="0.3">
      <c r="C62" s="57"/>
    </row>
    <row r="63" spans="1:7" x14ac:dyDescent="0.3">
      <c r="C63" s="57"/>
    </row>
    <row r="64" spans="1:7" x14ac:dyDescent="0.3">
      <c r="C64" s="57"/>
    </row>
    <row r="65" spans="3:3" x14ac:dyDescent="0.3">
      <c r="C65" s="57"/>
    </row>
    <row r="66" spans="3:3" x14ac:dyDescent="0.3">
      <c r="C66" s="57"/>
    </row>
    <row r="67" spans="3:3" x14ac:dyDescent="0.3">
      <c r="C67" s="57"/>
    </row>
    <row r="68" spans="3:3" x14ac:dyDescent="0.3">
      <c r="C68" s="57"/>
    </row>
    <row r="69" spans="3:3" x14ac:dyDescent="0.3">
      <c r="C69" s="57"/>
    </row>
    <row r="70" spans="3:3" x14ac:dyDescent="0.3">
      <c r="C70" s="57"/>
    </row>
    <row r="71" spans="3:3" x14ac:dyDescent="0.3">
      <c r="C71" s="57"/>
    </row>
    <row r="72" spans="3:3" x14ac:dyDescent="0.3">
      <c r="C72" s="57"/>
    </row>
    <row r="73" spans="3:3" x14ac:dyDescent="0.3">
      <c r="C73" s="57"/>
    </row>
    <row r="74" spans="3:3" x14ac:dyDescent="0.3">
      <c r="C74" s="57"/>
    </row>
    <row r="75" spans="3:3" x14ac:dyDescent="0.3">
      <c r="C75" s="57"/>
    </row>
    <row r="76" spans="3:3" x14ac:dyDescent="0.3">
      <c r="C76" s="57"/>
    </row>
    <row r="77" spans="3:3" x14ac:dyDescent="0.3">
      <c r="C77" s="57"/>
    </row>
    <row r="78" spans="3:3" x14ac:dyDescent="0.3">
      <c r="C78" s="57"/>
    </row>
    <row r="79" spans="3:3" x14ac:dyDescent="0.3">
      <c r="C79" s="57"/>
    </row>
    <row r="80" spans="3:3" x14ac:dyDescent="0.3">
      <c r="C80" s="57"/>
    </row>
    <row r="81" spans="3:3" x14ac:dyDescent="0.3">
      <c r="C81" s="57"/>
    </row>
    <row r="82" spans="3:3" x14ac:dyDescent="0.3">
      <c r="C82" s="57"/>
    </row>
    <row r="199" spans="3:3" x14ac:dyDescent="0.3">
      <c r="C199" s="56" t="s">
        <v>30</v>
      </c>
    </row>
  </sheetData>
  <sheetProtection insertRows="0" deleteRows="0" selectLockedCells="1"/>
  <conditionalFormatting sqref="G39:G52">
    <cfRule type="containsText" dxfId="18" priority="16" operator="containsText" text="New Tag Required">
      <formula>NOT(ISERROR(SEARCH("New Tag Required",G39)))</formula>
    </cfRule>
  </conditionalFormatting>
  <conditionalFormatting sqref="D49:D98">
    <cfRule type="containsText" dxfId="17" priority="15" operator="containsText" text="Yes">
      <formula>NOT(ISERROR(SEARCH("Yes",D49)))</formula>
    </cfRule>
  </conditionalFormatting>
  <conditionalFormatting sqref="H39:H98 H199:H420">
    <cfRule type="containsText" dxfId="16" priority="14" operator="containsText" text="New Sign Required">
      <formula>NOT(ISERROR(SEARCH("New Sign Required",H39)))</formula>
    </cfRule>
  </conditionalFormatting>
  <conditionalFormatting sqref="G39:G98">
    <cfRule type="containsText" dxfId="15" priority="13" operator="containsText" text="Action Required">
      <formula>NOT(ISERROR(SEARCH("Action Required",G39)))</formula>
    </cfRule>
  </conditionalFormatting>
  <conditionalFormatting sqref="H39:H98">
    <cfRule type="containsText" dxfId="14" priority="12" operator="containsText" text="Action Required">
      <formula>NOT(ISERROR(SEARCH("Action Required",H39)))</formula>
    </cfRule>
  </conditionalFormatting>
  <conditionalFormatting sqref="D99:D198">
    <cfRule type="containsText" dxfId="13" priority="7" operator="containsText" text="Yes">
      <formula>NOT(ISERROR(SEARCH("Yes",D99)))</formula>
    </cfRule>
  </conditionalFormatting>
  <conditionalFormatting sqref="H99:H198">
    <cfRule type="containsText" dxfId="12" priority="6" operator="containsText" text="New Sign Required">
      <formula>NOT(ISERROR(SEARCH("New Sign Required",H99)))</formula>
    </cfRule>
  </conditionalFormatting>
  <conditionalFormatting sqref="G99:G198">
    <cfRule type="containsText" dxfId="11" priority="5" operator="containsText" text="Action Required">
      <formula>NOT(ISERROR(SEARCH("Action Required",G99)))</formula>
    </cfRule>
  </conditionalFormatting>
  <conditionalFormatting sqref="H99:H198">
    <cfRule type="containsText" dxfId="10" priority="4" operator="containsText" text="Action Required">
      <formula>NOT(ISERROR(SEARCH("Action Required",H99)))</formula>
    </cfRule>
  </conditionalFormatting>
  <conditionalFormatting sqref="H1:H4 H39:H1048576 G5:G38">
    <cfRule type="containsText" dxfId="9" priority="2" operator="containsText" text="Remove Old Sign">
      <formula>NOT(ISERROR(SEARCH("Remove Old Sign",G1)))</formula>
    </cfRule>
    <cfRule type="containsText" dxfId="8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7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x14ac:dyDescent="0.25">
      <c r="E7" s="7" t="s">
        <v>28</v>
      </c>
    </row>
    <row r="8" spans="1:7" x14ac:dyDescent="0.25">
      <c r="E8" s="7" t="s">
        <v>31</v>
      </c>
    </row>
    <row r="9" spans="1:7" x14ac:dyDescent="0.25">
      <c r="E9" s="51" t="s">
        <v>50</v>
      </c>
    </row>
    <row r="10" spans="1:7" s="1" customFormat="1" x14ac:dyDescent="0.25">
      <c r="E10" s="51" t="s">
        <v>33</v>
      </c>
    </row>
    <row r="11" spans="1:7" x14ac:dyDescent="0.25">
      <c r="E11" s="51" t="s">
        <v>20</v>
      </c>
    </row>
    <row r="12" spans="1:7" x14ac:dyDescent="0.25">
      <c r="E12" s="51" t="s">
        <v>24</v>
      </c>
    </row>
    <row r="13" spans="1:7" x14ac:dyDescent="0.25">
      <c r="E13" s="51" t="s">
        <v>53</v>
      </c>
    </row>
    <row r="14" spans="1:7" x14ac:dyDescent="0.25">
      <c r="E14" s="51" t="s">
        <v>51</v>
      </c>
    </row>
    <row r="15" spans="1:7" x14ac:dyDescent="0.25">
      <c r="E15" s="51" t="s">
        <v>22</v>
      </c>
    </row>
    <row r="16" spans="1:7" x14ac:dyDescent="0.25">
      <c r="E16" s="51" t="s">
        <v>26</v>
      </c>
    </row>
    <row r="17" spans="1:7" x14ac:dyDescent="0.25">
      <c r="E17" s="51" t="s">
        <v>23</v>
      </c>
    </row>
    <row r="18" spans="1:7" x14ac:dyDescent="0.25">
      <c r="E18" s="51" t="s">
        <v>25</v>
      </c>
    </row>
    <row r="19" spans="1:7" x14ac:dyDescent="0.25">
      <c r="E19" s="7"/>
    </row>
    <row r="20" spans="1:7" x14ac:dyDescent="0.25">
      <c r="A20" s="50"/>
      <c r="B20" s="50"/>
      <c r="C20" s="50"/>
      <c r="D20" s="50"/>
      <c r="F20" s="50"/>
      <c r="G20" s="50"/>
    </row>
    <row r="21" spans="1:7" x14ac:dyDescent="0.25">
      <c r="A21" s="50"/>
      <c r="B21" s="50"/>
      <c r="C21" s="50"/>
      <c r="D21" s="50"/>
      <c r="F21" s="50"/>
      <c r="G21" s="50"/>
    </row>
    <row r="22" spans="1:7" x14ac:dyDescent="0.25">
      <c r="A22" s="50"/>
      <c r="B22" s="50"/>
      <c r="C22" s="50"/>
      <c r="D22" s="50"/>
      <c r="F22" s="50"/>
      <c r="G22" s="50"/>
    </row>
    <row r="23" spans="1:7" x14ac:dyDescent="0.25">
      <c r="A23" s="50"/>
      <c r="B23" s="50"/>
      <c r="C23" s="50"/>
      <c r="D23" s="50"/>
      <c r="F23" s="50"/>
      <c r="G23" s="50"/>
    </row>
    <row r="24" spans="1:7" x14ac:dyDescent="0.25">
      <c r="A24" s="50"/>
      <c r="B24" s="50"/>
      <c r="C24" s="50"/>
      <c r="D24" s="50"/>
      <c r="F24" s="50"/>
      <c r="G24" s="50"/>
    </row>
    <row r="25" spans="1:7" x14ac:dyDescent="0.25">
      <c r="A25" s="50"/>
      <c r="B25" s="50"/>
      <c r="C25" s="50"/>
      <c r="D25" s="50"/>
      <c r="F25" s="50"/>
      <c r="G25" s="50"/>
    </row>
    <row r="26" spans="1:7" x14ac:dyDescent="0.25">
      <c r="A26" s="50"/>
      <c r="B26" s="50"/>
      <c r="C26" s="50"/>
      <c r="D26" s="50"/>
      <c r="F26" s="50"/>
      <c r="G26" s="50"/>
    </row>
    <row r="27" spans="1:7" x14ac:dyDescent="0.25">
      <c r="A27" s="50"/>
      <c r="B27" s="50"/>
      <c r="C27" s="50"/>
      <c r="D27" s="50"/>
      <c r="F27" s="50"/>
      <c r="G27" s="50"/>
    </row>
    <row r="28" spans="1:7" x14ac:dyDescent="0.25">
      <c r="A28" s="50"/>
      <c r="B28" s="50"/>
      <c r="C28" s="50"/>
      <c r="D28" s="50"/>
      <c r="F28" s="50"/>
      <c r="G28" s="50"/>
    </row>
    <row r="29" spans="1:7" x14ac:dyDescent="0.25">
      <c r="A29" s="50"/>
      <c r="B29" s="50"/>
      <c r="C29" s="50"/>
      <c r="D29" s="50"/>
      <c r="F29" s="50"/>
      <c r="G29" s="50"/>
    </row>
    <row r="30" spans="1:7" x14ac:dyDescent="0.25">
      <c r="A30" s="50"/>
      <c r="B30" s="50"/>
      <c r="C30" s="50"/>
      <c r="D30" s="50"/>
      <c r="F30" s="50"/>
      <c r="G30" s="50"/>
    </row>
    <row r="31" spans="1:7" x14ac:dyDescent="0.25">
      <c r="A31" s="50"/>
      <c r="B31" s="50"/>
      <c r="C31" s="50"/>
      <c r="D31" s="50"/>
      <c r="F31" s="50"/>
      <c r="G31" s="50"/>
    </row>
    <row r="32" spans="1:7" x14ac:dyDescent="0.25">
      <c r="A32" s="50"/>
      <c r="B32" s="50"/>
      <c r="C32" s="50"/>
      <c r="D32" s="50"/>
      <c r="F32" s="50"/>
      <c r="G32" s="50"/>
    </row>
    <row r="33" spans="1:7" x14ac:dyDescent="0.25">
      <c r="A33" s="50"/>
      <c r="B33" s="50"/>
      <c r="C33" s="50"/>
      <c r="D33" s="50"/>
      <c r="F33" s="50"/>
      <c r="G33" s="50"/>
    </row>
    <row r="34" spans="1:7" x14ac:dyDescent="0.25">
      <c r="A34" s="50"/>
      <c r="B34" s="50"/>
      <c r="C34" s="50"/>
      <c r="D34" s="50"/>
      <c r="F34" s="50"/>
      <c r="G34" s="50"/>
    </row>
    <row r="35" spans="1:7" x14ac:dyDescent="0.25">
      <c r="A35" s="50"/>
      <c r="B35" s="50"/>
      <c r="C35" s="50"/>
      <c r="D35" s="50"/>
      <c r="F35" s="50"/>
      <c r="G35" s="50"/>
    </row>
    <row r="36" spans="1:7" x14ac:dyDescent="0.25">
      <c r="A36" s="50"/>
      <c r="B36" s="50"/>
      <c r="C36" s="50"/>
      <c r="D36" s="50"/>
      <c r="F36" s="50"/>
      <c r="G36" s="50"/>
    </row>
    <row r="37" spans="1:7" x14ac:dyDescent="0.25">
      <c r="A37" s="50"/>
      <c r="B37" s="50"/>
      <c r="C37" s="50"/>
      <c r="D37" s="50"/>
      <c r="F37" s="50"/>
      <c r="G37" s="50"/>
    </row>
    <row r="38" spans="1:7" x14ac:dyDescent="0.25">
      <c r="A38" s="50"/>
      <c r="B38" s="50"/>
      <c r="C38" s="50"/>
      <c r="D38" s="50"/>
      <c r="F38" s="50"/>
      <c r="G38" s="50"/>
    </row>
    <row r="39" spans="1:7" x14ac:dyDescent="0.25">
      <c r="A39" s="50"/>
      <c r="B39" s="50"/>
      <c r="C39" s="50"/>
      <c r="D39" s="50"/>
      <c r="F39" s="50"/>
      <c r="G39" s="5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ht="15" x14ac:dyDescent="0.25">
      <c r="A23" s="2" t="str">
        <f>([3]UKBuilding_List!A23)</f>
        <v>0029</v>
      </c>
      <c r="B23" s="3" t="str">
        <f>([3]UKBuilding_List!C23)</f>
        <v>Alumni Gym</v>
      </c>
    </row>
    <row r="24" spans="1:2" ht="15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ht="15" x14ac:dyDescent="0.25">
      <c r="A25" s="2" t="str">
        <f>([3]UKBuilding_List!A25)</f>
        <v>0031</v>
      </c>
      <c r="B25" s="3" t="str">
        <f>([3]UKBuilding_List!C25)</f>
        <v>Frazee Hall</v>
      </c>
    </row>
    <row r="26" spans="1:2" ht="15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ht="15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ht="15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ht="15" x14ac:dyDescent="0.25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0180</v>
      </c>
      <c r="B148" s="3" t="str">
        <f>([3]UKBuilding_List!C148)</f>
        <v>113 State St</v>
      </c>
    </row>
    <row r="149" spans="1:2" ht="15" x14ac:dyDescent="0.25">
      <c r="A149" s="2" t="str">
        <f>([3]UKBuilding_List!A149)</f>
        <v>0181</v>
      </c>
      <c r="B149" s="3" t="str">
        <f>([3]UKBuilding_List!C149)</f>
        <v>Woodland Glen III</v>
      </c>
    </row>
    <row r="150" spans="1:2" ht="15" x14ac:dyDescent="0.25">
      <c r="A150" s="2" t="str">
        <f>([3]UKBuilding_List!A150)</f>
        <v>0182</v>
      </c>
      <c r="B150" s="3" t="str">
        <f>([3]UKBuilding_List!C150)</f>
        <v>Isolation Barn Incinerator</v>
      </c>
    </row>
    <row r="151" spans="1:2" ht="15" x14ac:dyDescent="0.25">
      <c r="A151" s="2" t="str">
        <f>([3]UKBuilding_List!A151)</f>
        <v>0183</v>
      </c>
      <c r="B151" s="3" t="str">
        <f>([3]UKBuilding_List!C151)</f>
        <v>Isolation Barn</v>
      </c>
    </row>
    <row r="152" spans="1:2" ht="15" x14ac:dyDescent="0.25">
      <c r="A152" s="2" t="str">
        <f>([3]UKBuilding_List!A152)</f>
        <v>0184</v>
      </c>
      <c r="B152" s="3" t="str">
        <f>([3]UKBuilding_List!C152)</f>
        <v>Agricultural Machine Research Lab</v>
      </c>
    </row>
    <row r="153" spans="1:2" ht="15" x14ac:dyDescent="0.25">
      <c r="A153" s="2" t="str">
        <f>([3]UKBuilding_List!A153)</f>
        <v>0185</v>
      </c>
      <c r="B153" s="3" t="str">
        <f>([3]UKBuilding_List!C153)</f>
        <v>Garage by Motor Pool Residence</v>
      </c>
    </row>
    <row r="154" spans="1:2" ht="15" x14ac:dyDescent="0.25">
      <c r="A154" s="2" t="str">
        <f>([3]UKBuilding_List!A154)</f>
        <v>0186</v>
      </c>
      <c r="B154" s="3" t="str">
        <f>([3]UKBuilding_List!C154)</f>
        <v>Woodland Glen IV</v>
      </c>
    </row>
    <row r="155" spans="1:2" ht="15" x14ac:dyDescent="0.25">
      <c r="A155" s="2" t="str">
        <f>([3]UKBuilding_List!A155)</f>
        <v>0187</v>
      </c>
      <c r="B155" s="3" t="str">
        <f>([3]UKBuilding_List!C155)</f>
        <v>Bus Shelter #5</v>
      </c>
    </row>
    <row r="156" spans="1:2" ht="15" x14ac:dyDescent="0.25">
      <c r="A156" s="2" t="str">
        <f>([3]UKBuilding_List!A156)</f>
        <v>0188</v>
      </c>
      <c r="B156" s="3" t="str">
        <f>([3]UKBuilding_List!C156)</f>
        <v>Woodland Glen V</v>
      </c>
    </row>
    <row r="157" spans="1:2" ht="15" x14ac:dyDescent="0.25">
      <c r="A157" s="2" t="str">
        <f>([3]UKBuilding_List!A157)</f>
        <v>0189</v>
      </c>
      <c r="B157" s="3" t="str">
        <f>([3]UKBuilding_List!C157)</f>
        <v>Shawneetown Bldg A</v>
      </c>
    </row>
    <row r="158" spans="1:2" ht="15" x14ac:dyDescent="0.25">
      <c r="A158" s="2" t="str">
        <f>([3]UKBuilding_List!A158)</f>
        <v>0190</v>
      </c>
      <c r="B158" s="3" t="str">
        <f>([3]UKBuilding_List!C158)</f>
        <v>Shawneetown Bldg B</v>
      </c>
    </row>
    <row r="159" spans="1:2" ht="15" x14ac:dyDescent="0.25">
      <c r="A159" s="2" t="str">
        <f>([3]UKBuilding_List!A159)</f>
        <v>0191</v>
      </c>
      <c r="B159" s="3" t="str">
        <f>([3]UKBuilding_List!C159)</f>
        <v>Shawneetown Bldg D</v>
      </c>
    </row>
    <row r="160" spans="1:2" ht="15" x14ac:dyDescent="0.25">
      <c r="A160" s="2" t="str">
        <f>([3]UKBuilding_List!A160)</f>
        <v>0192</v>
      </c>
      <c r="B160" s="3" t="str">
        <f>([3]UKBuilding_List!C160)</f>
        <v>Shawneetown Bldg F</v>
      </c>
    </row>
    <row r="161" spans="1:2" ht="15" x14ac:dyDescent="0.25">
      <c r="A161" s="2" t="str">
        <f>([3]UKBuilding_List!A161)</f>
        <v>0193</v>
      </c>
      <c r="B161" s="3" t="str">
        <f>([3]UKBuilding_List!C161)</f>
        <v>Shawneetown Bldg E</v>
      </c>
    </row>
    <row r="162" spans="1:2" ht="15" x14ac:dyDescent="0.25">
      <c r="A162" s="2" t="str">
        <f>([3]UKBuilding_List!A162)</f>
        <v>0194</v>
      </c>
      <c r="B162" s="3" t="str">
        <f>([3]UKBuilding_List!C162)</f>
        <v>Shawneetown Bldg C</v>
      </c>
    </row>
    <row r="163" spans="1:2" ht="15" x14ac:dyDescent="0.25">
      <c r="A163" s="2" t="str">
        <f>([3]UKBuilding_List!A163)</f>
        <v>0196</v>
      </c>
      <c r="B163" s="3" t="str">
        <f>([3]UKBuilding_List!C163)</f>
        <v>Stoll Field Viewing Tower</v>
      </c>
    </row>
    <row r="164" spans="1:2" ht="15" x14ac:dyDescent="0.25">
      <c r="A164" s="2" t="str">
        <f>([3]UKBuilding_List!A164)</f>
        <v>0197</v>
      </c>
      <c r="B164" s="3" t="str">
        <f>([3]UKBuilding_List!C164)</f>
        <v>Parking Garage No 1</v>
      </c>
    </row>
    <row r="165" spans="1:2" ht="15" x14ac:dyDescent="0.25">
      <c r="A165" s="2" t="str">
        <f>([3]UKBuilding_List!A165)</f>
        <v>0198</v>
      </c>
      <c r="B165" s="3" t="str">
        <f>([3]UKBuilding_List!C165)</f>
        <v>Parking Garage No 2</v>
      </c>
    </row>
    <row r="166" spans="1:2" ht="15" x14ac:dyDescent="0.25">
      <c r="A166" s="2" t="str">
        <f>([3]UKBuilding_List!A166)</f>
        <v>0199</v>
      </c>
      <c r="B166" s="3" t="str">
        <f>([3]UKBuilding_List!C166)</f>
        <v>Parking Garage No 3</v>
      </c>
    </row>
    <row r="167" spans="1:2" ht="15" x14ac:dyDescent="0.25">
      <c r="A167" s="2" t="str">
        <f>([3]UKBuilding_List!A167)</f>
        <v>0200</v>
      </c>
      <c r="B167" s="3" t="str">
        <f>([3]UKBuilding_List!C167)</f>
        <v>Wethington Allied Health Building</v>
      </c>
    </row>
    <row r="168" spans="1:2" ht="15" x14ac:dyDescent="0.25">
      <c r="A168" s="2" t="str">
        <f>([3]UKBuilding_List!A168)</f>
        <v>0202</v>
      </c>
      <c r="B168" s="3" t="str">
        <f>([3]UKBuilding_List!C168)</f>
        <v>Parking Garage No 5</v>
      </c>
    </row>
    <row r="169" spans="1:2" ht="15" x14ac:dyDescent="0.25">
      <c r="A169" s="2" t="str">
        <f>([3]UKBuilding_List!A169)</f>
        <v>0203</v>
      </c>
      <c r="B169" s="3" t="str">
        <f>([3]UKBuilding_List!C169)</f>
        <v>1037 S. Limestone</v>
      </c>
    </row>
    <row r="170" spans="1:2" ht="15" x14ac:dyDescent="0.25">
      <c r="A170" s="2" t="str">
        <f>([3]UKBuilding_List!A170)</f>
        <v>0204</v>
      </c>
      <c r="B170" s="3" t="str">
        <f>([3]UKBuilding_List!C170)</f>
        <v>Cooling Plant #2</v>
      </c>
    </row>
    <row r="171" spans="1:2" ht="15" x14ac:dyDescent="0.25">
      <c r="A171" s="2" t="str">
        <f>([3]UKBuilding_List!A171)</f>
        <v>0205</v>
      </c>
      <c r="B171" s="3" t="str">
        <f>([3]UKBuilding_List!C171)</f>
        <v>Phi Mu</v>
      </c>
    </row>
    <row r="172" spans="1:2" ht="15" x14ac:dyDescent="0.25">
      <c r="A172" s="2" t="str">
        <f>([3]UKBuilding_List!A172)</f>
        <v>0207</v>
      </c>
      <c r="B172" s="3" t="str">
        <f>([3]UKBuilding_List!C172)</f>
        <v>Arts Metal Building</v>
      </c>
    </row>
    <row r="173" spans="1:2" ht="15" x14ac:dyDescent="0.25">
      <c r="A173" s="2" t="str">
        <f>([3]UKBuilding_List!A173)</f>
        <v>0210</v>
      </c>
      <c r="B173" s="3" t="str">
        <f>([3]UKBuilding_List!C173)</f>
        <v>Reynolds Warehouse #4</v>
      </c>
    </row>
    <row r="174" spans="1:2" ht="15" x14ac:dyDescent="0.25">
      <c r="A174" s="2" t="str">
        <f>([3]UKBuilding_List!A174)</f>
        <v>0211</v>
      </c>
      <c r="B174" s="3" t="str">
        <f>([3]UKBuilding_List!C174)</f>
        <v>Maxwell Place Garage</v>
      </c>
    </row>
    <row r="175" spans="1:2" ht="15" x14ac:dyDescent="0.25">
      <c r="A175" s="2" t="str">
        <f>([3]UKBuilding_List!A175)</f>
        <v>0212</v>
      </c>
      <c r="B175" s="3" t="str">
        <f>([3]UKBuilding_List!C175)</f>
        <v>Lancaster Aquatics</v>
      </c>
    </row>
    <row r="176" spans="1:2" ht="15" x14ac:dyDescent="0.25">
      <c r="A176" s="2" t="str">
        <f>([3]UKBuilding_List!A176)</f>
        <v>0213</v>
      </c>
      <c r="B176" s="3" t="str">
        <f>([3]UKBuilding_List!C176)</f>
        <v>Boone Tennis Center</v>
      </c>
    </row>
    <row r="177" spans="1:2" ht="15" x14ac:dyDescent="0.25">
      <c r="A177" s="2" t="str">
        <f>([3]UKBuilding_List!A177)</f>
        <v>0214</v>
      </c>
      <c r="B177" s="3" t="str">
        <f>([3]UKBuilding_List!C177)</f>
        <v>Flammable Storage Building</v>
      </c>
    </row>
    <row r="178" spans="1:2" ht="15" x14ac:dyDescent="0.25">
      <c r="A178" s="2" t="str">
        <f>([3]UKBuilding_List!A178)</f>
        <v>0215</v>
      </c>
      <c r="B178" s="3" t="str">
        <f>([3]UKBuilding_List!C178)</f>
        <v>W. P. Garrigus Building</v>
      </c>
    </row>
    <row r="179" spans="1:2" ht="15" x14ac:dyDescent="0.25">
      <c r="A179" s="2" t="str">
        <f>([3]UKBuilding_List!A179)</f>
        <v>0216</v>
      </c>
      <c r="B179" s="3" t="str">
        <f>([3]UKBuilding_List!C179)</f>
        <v>Multi-Disciplinary Research Lab #3</v>
      </c>
    </row>
    <row r="180" spans="1:2" ht="15" x14ac:dyDescent="0.25">
      <c r="A180" s="2" t="str">
        <f>([3]UKBuilding_List!A180)</f>
        <v>0217</v>
      </c>
      <c r="B180" s="3" t="str">
        <f>([3]UKBuilding_List!C180)</f>
        <v>Electric Substation #2</v>
      </c>
    </row>
    <row r="181" spans="1:2" ht="15" x14ac:dyDescent="0.25">
      <c r="A181" s="2" t="str">
        <f>([3]UKBuilding_List!A181)</f>
        <v>0219</v>
      </c>
      <c r="B181" s="3" t="str">
        <f>([3]UKBuilding_List!C181)</f>
        <v>Seaton Center</v>
      </c>
    </row>
    <row r="182" spans="1:2" ht="15" x14ac:dyDescent="0.25">
      <c r="A182" s="2" t="str">
        <f>([3]UKBuilding_List!A182)</f>
        <v>0220</v>
      </c>
      <c r="B182" s="3" t="str">
        <f>([3]UKBuilding_List!C182)</f>
        <v>Bernard Johnson Student Rec Ctr</v>
      </c>
    </row>
    <row r="183" spans="1:2" ht="15" x14ac:dyDescent="0.25">
      <c r="A183" s="2" t="str">
        <f>([3]UKBuilding_List!A183)</f>
        <v>0222</v>
      </c>
      <c r="B183" s="3" t="str">
        <f>([3]UKBuilding_List!C183)</f>
        <v>Commonwealth Stadium</v>
      </c>
    </row>
    <row r="184" spans="1:2" ht="15" x14ac:dyDescent="0.25">
      <c r="A184" s="2" t="str">
        <f>([3]UKBuilding_List!A184)</f>
        <v>0223</v>
      </c>
      <c r="B184" s="3" t="str">
        <f>([3]UKBuilding_List!C184)</f>
        <v>Warren Wright Medical Plaza</v>
      </c>
    </row>
    <row r="185" spans="1:2" ht="15" x14ac:dyDescent="0.25">
      <c r="A185" s="2" t="str">
        <f>([3]UKBuilding_List!A185)</f>
        <v>0224</v>
      </c>
      <c r="B185" s="3" t="str">
        <f>([3]UKBuilding_List!C185)</f>
        <v>Lucille Caudill Little Fine Arts Library</v>
      </c>
    </row>
    <row r="186" spans="1:2" ht="15" x14ac:dyDescent="0.25">
      <c r="A186" s="2" t="str">
        <f>([3]UKBuilding_List!A186)</f>
        <v>0225</v>
      </c>
      <c r="B186" s="3" t="str">
        <f>([3]UKBuilding_List!C186)</f>
        <v>T H Morgan Biological Sciences</v>
      </c>
    </row>
    <row r="187" spans="1:2" ht="15" x14ac:dyDescent="0.25">
      <c r="A187" s="2" t="str">
        <f>([3]UKBuilding_List!A187)</f>
        <v>0227</v>
      </c>
      <c r="B187" s="3" t="str">
        <f>([3]UKBuilding_List!C187)</f>
        <v>Recreation Equipment Storage Building</v>
      </c>
    </row>
    <row r="188" spans="1:2" ht="15" x14ac:dyDescent="0.25">
      <c r="A188" s="2" t="str">
        <f>([3]UKBuilding_List!A188)</f>
        <v>0229</v>
      </c>
      <c r="B188" s="3" t="str">
        <f>([3]UKBuilding_List!C188)</f>
        <v>Agricultural Distribution Center</v>
      </c>
    </row>
    <row r="189" spans="1:2" ht="15" x14ac:dyDescent="0.25">
      <c r="A189" s="2" t="str">
        <f>([3]UKBuilding_List!A189)</f>
        <v>0230</v>
      </c>
      <c r="B189" s="3" t="str">
        <f>([3]UKBuilding_List!C189)</f>
        <v>Sanders-Brown Center on Aging</v>
      </c>
    </row>
    <row r="190" spans="1:2" ht="15" x14ac:dyDescent="0.25">
      <c r="A190" s="2" t="str">
        <f>([3]UKBuilding_List!A190)</f>
        <v>0231</v>
      </c>
      <c r="B190" s="3" t="str">
        <f>([3]UKBuilding_List!C190)</f>
        <v>Farm Maintenance Storage Shed</v>
      </c>
    </row>
    <row r="191" spans="1:2" ht="15" x14ac:dyDescent="0.25">
      <c r="A191" s="2" t="str">
        <f>([3]UKBuilding_List!A191)</f>
        <v>0232</v>
      </c>
      <c r="B191" s="3" t="str">
        <f>([3]UKBuilding_List!C191)</f>
        <v>College of Nursing</v>
      </c>
    </row>
    <row r="192" spans="1:2" ht="15" x14ac:dyDescent="0.25">
      <c r="A192" s="2" t="str">
        <f>([3]UKBuilding_List!A192)</f>
        <v>0235</v>
      </c>
      <c r="B192" s="3" t="str">
        <f>([3]UKBuilding_List!C192)</f>
        <v>John W Oswald Building</v>
      </c>
    </row>
    <row r="193" spans="1:2" ht="15" x14ac:dyDescent="0.25">
      <c r="A193" s="2" t="str">
        <f>([3]UKBuilding_List!A193)</f>
        <v>0236</v>
      </c>
      <c r="B193" s="3" t="str">
        <f>([3]UKBuilding_List!C193)</f>
        <v>Kentucky Tobacco Research and Development Center</v>
      </c>
    </row>
    <row r="194" spans="1:2" ht="15" x14ac:dyDescent="0.25">
      <c r="A194" s="2" t="str">
        <f>([3]UKBuilding_List!A194)</f>
        <v>0241</v>
      </c>
      <c r="B194" s="3" t="str">
        <f>([3]UKBuilding_List!C194)</f>
        <v>Singletary Center for the Arts</v>
      </c>
    </row>
    <row r="195" spans="1:2" ht="15" x14ac:dyDescent="0.25">
      <c r="A195" s="2" t="str">
        <f>([3]UKBuilding_List!A195)</f>
        <v>0243</v>
      </c>
      <c r="B195" s="3" t="str">
        <f>([3]UKBuilding_List!C195)</f>
        <v>Greg Page Apartments 1</v>
      </c>
    </row>
    <row r="196" spans="1:2" ht="15" x14ac:dyDescent="0.25">
      <c r="A196" s="2" t="str">
        <f>([3]UKBuilding_List!A196)</f>
        <v>0244</v>
      </c>
      <c r="B196" s="3" t="str">
        <f>([3]UKBuilding_List!C196)</f>
        <v>Greg Page Apartments 2</v>
      </c>
    </row>
    <row r="197" spans="1:2" ht="15" x14ac:dyDescent="0.25">
      <c r="A197" s="2" t="str">
        <f>([3]UKBuilding_List!A197)</f>
        <v>0245</v>
      </c>
      <c r="B197" s="3" t="str">
        <f>([3]UKBuilding_List!C197)</f>
        <v>Greg Page Apartments 3</v>
      </c>
    </row>
    <row r="198" spans="1:2" ht="15" x14ac:dyDescent="0.25">
      <c r="A198" s="2" t="str">
        <f>([3]UKBuilding_List!A198)</f>
        <v>0246</v>
      </c>
      <c r="B198" s="3" t="str">
        <f>([3]UKBuilding_List!C198)</f>
        <v>Greg Page Apartments 4</v>
      </c>
    </row>
    <row r="199" spans="1:2" ht="15" x14ac:dyDescent="0.25">
      <c r="A199" s="2" t="str">
        <f>([3]UKBuilding_List!A199)</f>
        <v>0247</v>
      </c>
      <c r="B199" s="3" t="str">
        <f>([3]UKBuilding_List!C199)</f>
        <v>Greg Page Apartments 5</v>
      </c>
    </row>
    <row r="200" spans="1:2" ht="15" x14ac:dyDescent="0.25">
      <c r="A200" s="2" t="str">
        <f>([3]UKBuilding_List!A200)</f>
        <v>0248</v>
      </c>
      <c r="B200" s="3" t="str">
        <f>([3]UKBuilding_List!C200)</f>
        <v>Greg Page Apartments 6</v>
      </c>
    </row>
    <row r="201" spans="1:2" ht="15" x14ac:dyDescent="0.25">
      <c r="A201" s="2" t="str">
        <f>([3]UKBuilding_List!A201)</f>
        <v>0249</v>
      </c>
      <c r="B201" s="3" t="str">
        <f>([3]UKBuilding_List!C201)</f>
        <v>Greg Page Apartments 7</v>
      </c>
    </row>
    <row r="202" spans="1:2" ht="15" x14ac:dyDescent="0.25">
      <c r="A202" s="2" t="str">
        <f>([3]UKBuilding_List!A202)</f>
        <v>0250</v>
      </c>
      <c r="B202" s="3" t="str">
        <f>([3]UKBuilding_List!C202)</f>
        <v>Greg Page Apartments 8</v>
      </c>
    </row>
    <row r="203" spans="1:2" ht="15" x14ac:dyDescent="0.25">
      <c r="A203" s="2" t="str">
        <f>([3]UKBuilding_List!A203)</f>
        <v>0252</v>
      </c>
      <c r="B203" s="3" t="str">
        <f>([3]UKBuilding_List!C203)</f>
        <v>Greg Page Apartments 10</v>
      </c>
    </row>
    <row r="204" spans="1:2" ht="15" x14ac:dyDescent="0.25">
      <c r="A204" s="2" t="str">
        <f>([3]UKBuilding_List!A204)</f>
        <v>0253</v>
      </c>
      <c r="B204" s="3" t="str">
        <f>([3]UKBuilding_List!C204)</f>
        <v>Greg Page Apartments 11</v>
      </c>
    </row>
    <row r="205" spans="1:2" ht="15" x14ac:dyDescent="0.25">
      <c r="A205" s="2" t="str">
        <f>([3]UKBuilding_List!A205)</f>
        <v>0254</v>
      </c>
      <c r="B205" s="3" t="str">
        <f>([3]UKBuilding_List!C205)</f>
        <v>Greg Page Apartments 12</v>
      </c>
    </row>
    <row r="206" spans="1:2" ht="15" x14ac:dyDescent="0.25">
      <c r="A206" s="2" t="str">
        <f>([3]UKBuilding_List!A206)</f>
        <v>0255</v>
      </c>
      <c r="B206" s="3" t="str">
        <f>([3]UKBuilding_List!C206)</f>
        <v>Greg Page Apartments 13</v>
      </c>
    </row>
    <row r="207" spans="1:2" ht="15" x14ac:dyDescent="0.25">
      <c r="A207" s="2" t="str">
        <f>([3]UKBuilding_List!A207)</f>
        <v>0256</v>
      </c>
      <c r="B207" s="3" t="str">
        <f>([3]UKBuilding_List!C207)</f>
        <v>Greg Page Apartments 14</v>
      </c>
    </row>
    <row r="208" spans="1:2" ht="15" x14ac:dyDescent="0.25">
      <c r="A208" s="2" t="str">
        <f>([3]UKBuilding_List!A208)</f>
        <v>0257</v>
      </c>
      <c r="B208" s="3" t="str">
        <f>([3]UKBuilding_List!C208)</f>
        <v>Greg Page Apartments 15</v>
      </c>
    </row>
    <row r="209" spans="1:2" ht="15" x14ac:dyDescent="0.25">
      <c r="A209" s="2" t="str">
        <f>([3]UKBuilding_List!A209)</f>
        <v>0258</v>
      </c>
      <c r="B209" s="3" t="str">
        <f>([3]UKBuilding_List!C209)</f>
        <v>Greg Page Apartments 16</v>
      </c>
    </row>
    <row r="210" spans="1:2" ht="15" x14ac:dyDescent="0.25">
      <c r="A210" s="2" t="str">
        <f>([3]UKBuilding_List!A210)</f>
        <v>0259</v>
      </c>
      <c r="B210" s="3" t="str">
        <f>([3]UKBuilding_List!C210)</f>
        <v>Greg Page Apartments 17</v>
      </c>
    </row>
    <row r="211" spans="1:2" ht="15" x14ac:dyDescent="0.25">
      <c r="A211" s="2" t="str">
        <f>([3]UKBuilding_List!A211)</f>
        <v>0260</v>
      </c>
      <c r="B211" s="3" t="str">
        <f>([3]UKBuilding_List!C211)</f>
        <v>Greg Page Apartments 18</v>
      </c>
    </row>
    <row r="212" spans="1:2" ht="15" x14ac:dyDescent="0.25">
      <c r="A212" s="2" t="str">
        <f>([3]UKBuilding_List!A212)</f>
        <v>0261</v>
      </c>
      <c r="B212" s="3" t="str">
        <f>([3]UKBuilding_List!C212)</f>
        <v>Greg Page Apartments 19</v>
      </c>
    </row>
    <row r="213" spans="1:2" ht="15" x14ac:dyDescent="0.25">
      <c r="A213" s="2" t="str">
        <f>([3]UKBuilding_List!A213)</f>
        <v>0262</v>
      </c>
      <c r="B213" s="3" t="str">
        <f>([3]UKBuilding_List!C213)</f>
        <v>Greg Page Apartments 20</v>
      </c>
    </row>
    <row r="214" spans="1:2" ht="15" x14ac:dyDescent="0.25">
      <c r="A214" s="2" t="str">
        <f>([3]UKBuilding_List!A214)</f>
        <v>0263</v>
      </c>
      <c r="B214" s="3" t="str">
        <f>([3]UKBuilding_List!C214)</f>
        <v>Greg Page Apartments 21</v>
      </c>
    </row>
    <row r="215" spans="1:2" ht="15" x14ac:dyDescent="0.25">
      <c r="A215" s="2" t="str">
        <f>([3]UKBuilding_List!A215)</f>
        <v>0264</v>
      </c>
      <c r="B215" s="3" t="str">
        <f>([3]UKBuilding_List!C215)</f>
        <v>Greg Page Apartments 22</v>
      </c>
    </row>
    <row r="216" spans="1:2" ht="15" x14ac:dyDescent="0.25">
      <c r="A216" s="2" t="str">
        <f>([3]UKBuilding_List!A216)</f>
        <v>0265</v>
      </c>
      <c r="B216" s="3" t="str">
        <f>([3]UKBuilding_List!C216)</f>
        <v>Greg Page Apartments 23</v>
      </c>
    </row>
    <row r="217" spans="1:2" ht="15" x14ac:dyDescent="0.25">
      <c r="A217" s="2" t="str">
        <f>([3]UKBuilding_List!A217)</f>
        <v>0266</v>
      </c>
      <c r="B217" s="3" t="str">
        <f>([3]UKBuilding_List!C217)</f>
        <v>Greg Page Apartments 24</v>
      </c>
    </row>
    <row r="218" spans="1:2" ht="15" x14ac:dyDescent="0.25">
      <c r="A218" s="2" t="str">
        <f>([3]UKBuilding_List!A218)</f>
        <v>0267</v>
      </c>
      <c r="B218" s="3" t="str">
        <f>([3]UKBuilding_List!C218)</f>
        <v>Greg Page Apartments 25</v>
      </c>
    </row>
    <row r="219" spans="1:2" ht="15" x14ac:dyDescent="0.25">
      <c r="A219" s="2" t="str">
        <f>([3]UKBuilding_List!A219)</f>
        <v>0268</v>
      </c>
      <c r="B219" s="3" t="str">
        <f>([3]UKBuilding_List!C219)</f>
        <v>Greg Page Food Storage Laundry</v>
      </c>
    </row>
    <row r="220" spans="1:2" ht="15" x14ac:dyDescent="0.25">
      <c r="A220" s="2" t="str">
        <f>([3]UKBuilding_List!A220)</f>
        <v>0269</v>
      </c>
      <c r="B220" s="3" t="str">
        <f>([3]UKBuilding_List!C220)</f>
        <v>Communications Building</v>
      </c>
    </row>
    <row r="221" spans="1:2" ht="15" x14ac:dyDescent="0.25">
      <c r="A221" s="2" t="str">
        <f>([3]UKBuilding_List!A221)</f>
        <v>0272</v>
      </c>
      <c r="B221" s="3" t="str">
        <f>([3]UKBuilding_List!C221)</f>
        <v>Information Building</v>
      </c>
    </row>
    <row r="222" spans="1:2" ht="15" x14ac:dyDescent="0.25">
      <c r="A222" s="2" t="str">
        <f>([3]UKBuilding_List!A222)</f>
        <v>0274</v>
      </c>
      <c r="B222" s="3" t="str">
        <f>([3]UKBuilding_List!C222)</f>
        <v>Moloney Building</v>
      </c>
    </row>
    <row r="223" spans="1:2" ht="15" x14ac:dyDescent="0.25">
      <c r="A223" s="2" t="str">
        <f>([3]UKBuilding_List!A223)</f>
        <v>0275</v>
      </c>
      <c r="B223" s="3" t="str">
        <f>([3]UKBuilding_List!C223)</f>
        <v>Bruce Poundstone Regulatory Services Building</v>
      </c>
    </row>
    <row r="224" spans="1:2" ht="15" x14ac:dyDescent="0.25">
      <c r="A224" s="2" t="str">
        <f>([3]UKBuilding_List!A224)</f>
        <v>0276</v>
      </c>
      <c r="B224" s="3" t="str">
        <f>([3]UKBuilding_List!C224)</f>
        <v>Charles E. Barnhart Building</v>
      </c>
    </row>
    <row r="225" spans="1:2" ht="15" x14ac:dyDescent="0.25">
      <c r="A225" s="2" t="str">
        <f>([3]UKBuilding_List!A225)</f>
        <v>0277</v>
      </c>
      <c r="B225" s="3" t="str">
        <f>([3]UKBuilding_List!C225)</f>
        <v>Nutter Football Training Facility</v>
      </c>
    </row>
    <row r="226" spans="1:2" ht="15" x14ac:dyDescent="0.25">
      <c r="A226" s="2" t="str">
        <f>([3]UKBuilding_List!A226)</f>
        <v>0278</v>
      </c>
      <c r="B226" s="3" t="str">
        <f>([3]UKBuilding_List!C226)</f>
        <v>PPD Storage Building</v>
      </c>
    </row>
    <row r="227" spans="1:2" ht="15" x14ac:dyDescent="0.25">
      <c r="A227" s="2" t="str">
        <f>([3]UKBuilding_List!A227)</f>
        <v>0279</v>
      </c>
      <c r="B227" s="3" t="str">
        <f>([3]UKBuilding_List!C227)</f>
        <v>BIRP Building</v>
      </c>
    </row>
    <row r="228" spans="1:2" ht="15" x14ac:dyDescent="0.25">
      <c r="A228" s="2" t="str">
        <f>([3]UKBuilding_List!A228)</f>
        <v>0280</v>
      </c>
      <c r="B228" s="3" t="str">
        <f>([3]UKBuilding_List!C228)</f>
        <v>The Football Training Facility</v>
      </c>
    </row>
    <row r="229" spans="1:2" ht="15" x14ac:dyDescent="0.25">
      <c r="A229" s="2" t="str">
        <f>([3]UKBuilding_List!A229)</f>
        <v>0281</v>
      </c>
      <c r="B229" s="3" t="str">
        <f>([3]UKBuilding_List!C229)</f>
        <v>Oliver H. Raymond Civil Engineering</v>
      </c>
    </row>
    <row r="230" spans="1:2" ht="15" x14ac:dyDescent="0.25">
      <c r="A230" s="2" t="str">
        <f>([3]UKBuilding_List!A230)</f>
        <v>0282</v>
      </c>
      <c r="B230" s="3" t="str">
        <f>([3]UKBuilding_List!C230)</f>
        <v>Gas Storage Building</v>
      </c>
    </row>
    <row r="231" spans="1:2" ht="15" x14ac:dyDescent="0.25">
      <c r="A231" s="2" t="str">
        <f>([3]UKBuilding_List!A231)</f>
        <v>0283</v>
      </c>
      <c r="B231" s="3" t="str">
        <f>([3]UKBuilding_List!C231)</f>
        <v>Hagan Baseball Stadium</v>
      </c>
    </row>
    <row r="232" spans="1:2" ht="15" x14ac:dyDescent="0.25">
      <c r="A232" s="2" t="str">
        <f>([3]UKBuilding_List!A232)</f>
        <v>0284</v>
      </c>
      <c r="B232" s="3" t="str">
        <f>([3]UKBuilding_List!C232)</f>
        <v>Kentucky Clinic</v>
      </c>
    </row>
    <row r="233" spans="1:2" ht="15" x14ac:dyDescent="0.25">
      <c r="A233" s="2" t="str">
        <f>([3]UKBuilding_List!A233)</f>
        <v>0285</v>
      </c>
      <c r="B233" s="3" t="str">
        <f>([3]UKBuilding_List!C233)</f>
        <v>Nutter Field House</v>
      </c>
    </row>
    <row r="234" spans="1:2" ht="15" x14ac:dyDescent="0.25">
      <c r="A234" s="2" t="str">
        <f>([3]UKBuilding_List!A234)</f>
        <v>0286</v>
      </c>
      <c r="B234" s="3" t="str">
        <f>([3]UKBuilding_List!C234)</f>
        <v>ASTeCC</v>
      </c>
    </row>
    <row r="235" spans="1:2" ht="15" x14ac:dyDescent="0.25">
      <c r="A235" s="2" t="str">
        <f>([3]UKBuilding_List!A235)</f>
        <v>0287</v>
      </c>
      <c r="B235" s="3" t="str">
        <f>([3]UKBuilding_List!C235)</f>
        <v>Electric HVAC Building</v>
      </c>
    </row>
    <row r="236" spans="1:2" ht="15" x14ac:dyDescent="0.25">
      <c r="A236" s="2" t="str">
        <f>([3]UKBuilding_List!A236)</f>
        <v>0288</v>
      </c>
      <c r="B236" s="3" t="str">
        <f>([3]UKBuilding_List!C236)</f>
        <v>PPD Greenhouse</v>
      </c>
    </row>
    <row r="237" spans="1:2" ht="15" x14ac:dyDescent="0.25">
      <c r="A237" s="2" t="str">
        <f>([3]UKBuilding_List!A237)</f>
        <v>0289</v>
      </c>
      <c r="B237" s="3" t="str">
        <f>([3]UKBuilding_List!C237)</f>
        <v>Hazardous Waste Storage</v>
      </c>
    </row>
    <row r="238" spans="1:2" ht="15" x14ac:dyDescent="0.25">
      <c r="A238" s="2" t="str">
        <f>([3]UKBuilding_List!A238)</f>
        <v>0293</v>
      </c>
      <c r="B238" s="3" t="str">
        <f>([3]UKBuilding_List!C238)</f>
        <v>UK Hospital - Chandler Medical Center &amp; Hospital</v>
      </c>
    </row>
    <row r="239" spans="1:2" ht="15" x14ac:dyDescent="0.25">
      <c r="A239" s="2" t="str">
        <f>([3]UKBuilding_List!A239)</f>
        <v>0294</v>
      </c>
      <c r="B239" s="3" t="str">
        <f>([3]UKBuilding_List!C239)</f>
        <v>Gill Heart Institute</v>
      </c>
    </row>
    <row r="240" spans="1:2" ht="15" x14ac:dyDescent="0.25">
      <c r="A240" s="2" t="str">
        <f>([3]UKBuilding_List!A240)</f>
        <v>0297</v>
      </c>
      <c r="B240" s="3" t="str">
        <f>([3]UKBuilding_List!C240)</f>
        <v>Dental Science Building</v>
      </c>
    </row>
    <row r="241" spans="1:2" ht="15" x14ac:dyDescent="0.25">
      <c r="A241" s="2" t="str">
        <f>([3]UKBuilding_List!A241)</f>
        <v>0298</v>
      </c>
      <c r="B241" s="3" t="str">
        <f>([3]UKBuilding_List!C241)</f>
        <v>William R. Willard Medical Education Building</v>
      </c>
    </row>
    <row r="242" spans="1:2" ht="15" x14ac:dyDescent="0.25">
      <c r="A242" s="2" t="str">
        <f>([3]UKBuilding_List!A242)</f>
        <v>0300</v>
      </c>
      <c r="B242" s="3" t="str">
        <f>([3]UKBuilding_List!C242)</f>
        <v>Arboretum Tool Shed</v>
      </c>
    </row>
    <row r="243" spans="1:2" ht="15" x14ac:dyDescent="0.25">
      <c r="A243" s="2" t="str">
        <f>([3]UKBuilding_List!A243)</f>
        <v>0301</v>
      </c>
      <c r="B243" s="3" t="str">
        <f>([3]UKBuilding_List!C243)</f>
        <v>154 Bonnie Brae</v>
      </c>
    </row>
    <row r="244" spans="1:2" ht="15" x14ac:dyDescent="0.25">
      <c r="A244" s="2" t="str">
        <f>([3]UKBuilding_List!A244)</f>
        <v>0302</v>
      </c>
      <c r="B244" s="3" t="str">
        <f>([3]UKBuilding_List!C244)</f>
        <v>Dorotha Smith Oatts Visitor Center</v>
      </c>
    </row>
    <row r="245" spans="1:2" ht="15" x14ac:dyDescent="0.25">
      <c r="A245" s="2" t="str">
        <f>([3]UKBuilding_List!A245)</f>
        <v>0303</v>
      </c>
      <c r="B245" s="3" t="str">
        <f>([3]UKBuilding_List!C245)</f>
        <v>Arboretum Restrooms</v>
      </c>
    </row>
    <row r="246" spans="1:2" ht="15" x14ac:dyDescent="0.25">
      <c r="A246" s="2" t="str">
        <f>([3]UKBuilding_List!A246)</f>
        <v>0305</v>
      </c>
      <c r="B246" s="3" t="str">
        <f>([3]UKBuilding_List!C246)</f>
        <v>Peter P. Bosomworth Health Sciences Research Building</v>
      </c>
    </row>
    <row r="247" spans="1:2" ht="15" x14ac:dyDescent="0.25">
      <c r="A247" s="2" t="str">
        <f>([3]UKBuilding_List!A247)</f>
        <v>0312</v>
      </c>
      <c r="B247" s="3" t="str">
        <f>([3]UKBuilding_List!C247)</f>
        <v>Plant Sciences</v>
      </c>
    </row>
    <row r="248" spans="1:2" ht="15" x14ac:dyDescent="0.25">
      <c r="A248" s="2" t="str">
        <f>([3]UKBuilding_List!A248)</f>
        <v>0313</v>
      </c>
      <c r="B248" s="3" t="str">
        <f>([3]UKBuilding_List!C248)</f>
        <v>455 Woodland Ave</v>
      </c>
    </row>
    <row r="249" spans="1:2" ht="15" x14ac:dyDescent="0.25">
      <c r="A249" s="2" t="str">
        <f>([3]UKBuilding_List!A249)</f>
        <v>0314</v>
      </c>
      <c r="B249" s="3" t="str">
        <f>([3]UKBuilding_List!C249)</f>
        <v>252 East Maxwell St</v>
      </c>
    </row>
    <row r="250" spans="1:2" ht="15" x14ac:dyDescent="0.25">
      <c r="A250" s="2" t="str">
        <f>([3]UKBuilding_List!A250)</f>
        <v>0315</v>
      </c>
      <c r="B250" s="3" t="str">
        <f>([3]UKBuilding_List!C250)</f>
        <v>206 East Maxwell St</v>
      </c>
    </row>
    <row r="251" spans="1:2" ht="15" x14ac:dyDescent="0.25">
      <c r="A251" s="2" t="str">
        <f>([3]UKBuilding_List!A251)</f>
        <v>0317</v>
      </c>
      <c r="B251" s="3" t="str">
        <f>([3]UKBuilding_List!C251)</f>
        <v>408 Pennsylvania Ct</v>
      </c>
    </row>
    <row r="252" spans="1:2" ht="15" x14ac:dyDescent="0.25">
      <c r="A252" s="2" t="str">
        <f>([3]UKBuilding_List!A252)</f>
        <v>0324</v>
      </c>
      <c r="B252" s="3" t="str">
        <f>([3]UKBuilding_List!C252)</f>
        <v>315 Scott St</v>
      </c>
    </row>
    <row r="253" spans="1:2" ht="15" x14ac:dyDescent="0.25">
      <c r="A253" s="2" t="str">
        <f>([3]UKBuilding_List!A253)</f>
        <v>0325</v>
      </c>
      <c r="B253" s="3" t="str">
        <f>([3]UKBuilding_List!C253)</f>
        <v>317 Scott St</v>
      </c>
    </row>
    <row r="254" spans="1:2" ht="15" x14ac:dyDescent="0.25">
      <c r="A254" s="2" t="str">
        <f>([3]UKBuilding_List!A254)</f>
        <v>0327</v>
      </c>
      <c r="B254" s="3" t="str">
        <f>([3]UKBuilding_List!C254)</f>
        <v>321 Scott St</v>
      </c>
    </row>
    <row r="255" spans="1:2" ht="15" x14ac:dyDescent="0.25">
      <c r="A255" s="2" t="str">
        <f>([3]UKBuilding_List!A255)</f>
        <v>0333</v>
      </c>
      <c r="B255" s="3" t="str">
        <f>([3]UKBuilding_List!C255)</f>
        <v>641 South Limestone St</v>
      </c>
    </row>
    <row r="256" spans="1:2" ht="15" x14ac:dyDescent="0.25">
      <c r="A256" s="2" t="str">
        <f>([3]UKBuilding_List!A256)</f>
        <v>0336</v>
      </c>
      <c r="B256" s="3" t="str">
        <f>([3]UKBuilding_List!C256)</f>
        <v>Thomas D Clark Building</v>
      </c>
    </row>
    <row r="257" spans="1:2" ht="15" x14ac:dyDescent="0.25">
      <c r="A257" s="2" t="str">
        <f>([3]UKBuilding_List!A257)</f>
        <v>0337</v>
      </c>
      <c r="B257" s="3" t="str">
        <f>([3]UKBuilding_List!C257)</f>
        <v>663 South Limestone Garage</v>
      </c>
    </row>
    <row r="258" spans="1:2" ht="15" x14ac:dyDescent="0.25">
      <c r="A258" s="2" t="str">
        <f>([3]UKBuilding_List!A258)</f>
        <v>0343</v>
      </c>
      <c r="B258" s="3" t="str">
        <f>([3]UKBuilding_List!C258)</f>
        <v>Bingham Davis House</v>
      </c>
    </row>
    <row r="259" spans="1:2" ht="15" x14ac:dyDescent="0.25">
      <c r="A259" s="2" t="str">
        <f>([3]UKBuilding_List!A259)</f>
        <v>0344</v>
      </c>
      <c r="B259" s="3" t="str">
        <f>([3]UKBuilding_List!C259)</f>
        <v>Raymond F. Betts House</v>
      </c>
    </row>
    <row r="260" spans="1:2" ht="15" x14ac:dyDescent="0.25">
      <c r="A260" s="2" t="str">
        <f>([3]UKBuilding_List!A260)</f>
        <v>0345</v>
      </c>
      <c r="B260" s="3" t="str">
        <f>([3]UKBuilding_List!C260)</f>
        <v>Max Kade German House and Cultural Center</v>
      </c>
    </row>
    <row r="261" spans="1:2" ht="15" x14ac:dyDescent="0.25">
      <c r="A261" s="2" t="str">
        <f>([3]UKBuilding_List!A261)</f>
        <v>0346</v>
      </c>
      <c r="B261" s="3" t="str">
        <f>([3]UKBuilding_List!C261)</f>
        <v>654 Maxwelton Ct</v>
      </c>
    </row>
    <row r="262" spans="1:2" ht="15" x14ac:dyDescent="0.25">
      <c r="A262" s="2" t="str">
        <f>([3]UKBuilding_List!A262)</f>
        <v>0347</v>
      </c>
      <c r="B262" s="3" t="str">
        <f>([3]UKBuilding_List!C262)</f>
        <v>624 Maxwelton Ct</v>
      </c>
    </row>
    <row r="263" spans="1:2" ht="15" x14ac:dyDescent="0.25">
      <c r="A263" s="2" t="str">
        <f>([3]UKBuilding_List!A263)</f>
        <v>0348</v>
      </c>
      <c r="B263" s="3" t="str">
        <f>([3]UKBuilding_List!C263)</f>
        <v>626 Maxwelton Ct</v>
      </c>
    </row>
    <row r="264" spans="1:2" ht="15" x14ac:dyDescent="0.25">
      <c r="A264" s="2" t="str">
        <f>([3]UKBuilding_List!A264)</f>
        <v>0349</v>
      </c>
      <c r="B264" s="3" t="str">
        <f>([3]UKBuilding_List!C264)</f>
        <v>641 Maxwelton Ct</v>
      </c>
    </row>
    <row r="265" spans="1:2" ht="15" x14ac:dyDescent="0.25">
      <c r="A265" s="2" t="str">
        <f>([3]UKBuilding_List!A265)</f>
        <v>0350</v>
      </c>
      <c r="B265" s="3" t="str">
        <f>([3]UKBuilding_List!C265)</f>
        <v>643 Maxwelton Ct</v>
      </c>
    </row>
    <row r="266" spans="1:2" ht="15" x14ac:dyDescent="0.25">
      <c r="A266" s="2" t="str">
        <f>([3]UKBuilding_List!A266)</f>
        <v>0351</v>
      </c>
      <c r="B266" s="3" t="str">
        <f>([3]UKBuilding_List!C266)</f>
        <v>644 Maxwelton Ct</v>
      </c>
    </row>
    <row r="267" spans="1:2" ht="15" x14ac:dyDescent="0.25">
      <c r="A267" s="2" t="str">
        <f>([3]UKBuilding_List!A267)</f>
        <v>0353</v>
      </c>
      <c r="B267" s="3" t="str">
        <f>([3]UKBuilding_List!C267)</f>
        <v>520 Oldham Ct</v>
      </c>
    </row>
    <row r="268" spans="1:2" ht="15" x14ac:dyDescent="0.25">
      <c r="A268" s="2" t="str">
        <f>([3]UKBuilding_List!A268)</f>
        <v>0355</v>
      </c>
      <c r="B268" s="3" t="str">
        <f>([3]UKBuilding_List!C268)</f>
        <v>123 State St</v>
      </c>
    </row>
    <row r="269" spans="1:2" ht="15" x14ac:dyDescent="0.25">
      <c r="A269" s="2" t="str">
        <f>([3]UKBuilding_List!A269)</f>
        <v>0356</v>
      </c>
      <c r="B269" s="3" t="str">
        <f>([3]UKBuilding_List!C269)</f>
        <v>119 State St</v>
      </c>
    </row>
    <row r="270" spans="1:2" ht="15" x14ac:dyDescent="0.25">
      <c r="A270" s="2" t="str">
        <f>([3]UKBuilding_List!A270)</f>
        <v>0360</v>
      </c>
      <c r="B270" s="3" t="str">
        <f>([3]UKBuilding_List!C270)</f>
        <v>400 Pennsylvania Ct</v>
      </c>
    </row>
    <row r="271" spans="1:2" ht="15" x14ac:dyDescent="0.25">
      <c r="A271" s="2" t="str">
        <f>([3]UKBuilding_List!A271)</f>
        <v>0361</v>
      </c>
      <c r="B271" s="3" t="str">
        <f>([3]UKBuilding_List!C271)</f>
        <v>402 Pennsylvania Ct</v>
      </c>
    </row>
    <row r="272" spans="1:2" ht="15" x14ac:dyDescent="0.25">
      <c r="A272" s="2" t="str">
        <f>([3]UKBuilding_List!A272)</f>
        <v>0362</v>
      </c>
      <c r="B272" s="3" t="str">
        <f>([3]UKBuilding_List!C272)</f>
        <v>405 Pennsylvania Ct</v>
      </c>
    </row>
    <row r="273" spans="1:2" ht="15" x14ac:dyDescent="0.25">
      <c r="A273" s="2" t="str">
        <f>([3]UKBuilding_List!A273)</f>
        <v>0363</v>
      </c>
      <c r="B273" s="3" t="str">
        <f>([3]UKBuilding_List!C273)</f>
        <v>406 Pennsylvania Ct</v>
      </c>
    </row>
    <row r="274" spans="1:2" ht="15" x14ac:dyDescent="0.25">
      <c r="A274" s="2" t="str">
        <f>([3]UKBuilding_List!A274)</f>
        <v>0365</v>
      </c>
      <c r="B274" s="3" t="str">
        <f>([3]UKBuilding_List!C274)</f>
        <v>410 Pennsylvania Ct</v>
      </c>
    </row>
    <row r="275" spans="1:2" ht="15" x14ac:dyDescent="0.25">
      <c r="A275" s="2" t="str">
        <f>([3]UKBuilding_List!A275)</f>
        <v>0377</v>
      </c>
      <c r="B275" s="3" t="str">
        <f>([3]UKBuilding_List!C275)</f>
        <v>319 Rose Lane</v>
      </c>
    </row>
    <row r="276" spans="1:2" ht="15" x14ac:dyDescent="0.25">
      <c r="A276" s="2" t="str">
        <f>([3]UKBuilding_List!A276)</f>
        <v>0378</v>
      </c>
      <c r="B276" s="3" t="str">
        <f>([3]UKBuilding_List!C276)</f>
        <v>321 Rose Lane</v>
      </c>
    </row>
    <row r="277" spans="1:2" ht="15" x14ac:dyDescent="0.25">
      <c r="A277" s="2" t="str">
        <f>([3]UKBuilding_List!A277)</f>
        <v>0381</v>
      </c>
      <c r="B277" s="3" t="str">
        <f>([3]UKBuilding_List!C277)</f>
        <v>162-164 Gazette Avenue</v>
      </c>
    </row>
    <row r="278" spans="1:2" ht="15" x14ac:dyDescent="0.25">
      <c r="A278" s="2" t="str">
        <f>([3]UKBuilding_List!A278)</f>
        <v>0382</v>
      </c>
      <c r="B278" s="3" t="str">
        <f>([3]UKBuilding_List!C278)</f>
        <v>Sky Blue Solar House</v>
      </c>
    </row>
    <row r="279" spans="1:2" ht="15" x14ac:dyDescent="0.25">
      <c r="A279" s="2" t="str">
        <f>([3]UKBuilding_List!A279)</f>
        <v>0386</v>
      </c>
      <c r="B279" s="3" t="str">
        <f>([3]UKBuilding_List!C279)</f>
        <v>150 Gazette Avenue</v>
      </c>
    </row>
    <row r="280" spans="1:2" ht="15" x14ac:dyDescent="0.25">
      <c r="A280" s="2" t="str">
        <f>([3]UKBuilding_List!A280)</f>
        <v>0390</v>
      </c>
      <c r="B280" s="3" t="str">
        <f>([3]UKBuilding_List!C280)</f>
        <v>Bus Shelter #1</v>
      </c>
    </row>
    <row r="281" spans="1:2" ht="15" x14ac:dyDescent="0.25">
      <c r="A281" s="2" t="str">
        <f>([3]UKBuilding_List!A281)</f>
        <v>0391</v>
      </c>
      <c r="B281" s="3" t="str">
        <f>([3]UKBuilding_List!C281)</f>
        <v>Bus Shelter #2</v>
      </c>
    </row>
    <row r="282" spans="1:2" ht="15" x14ac:dyDescent="0.25">
      <c r="A282" s="2" t="str">
        <f>([3]UKBuilding_List!A282)</f>
        <v>0392</v>
      </c>
      <c r="B282" s="3" t="str">
        <f>([3]UKBuilding_List!C282)</f>
        <v>Bus Shelter #3</v>
      </c>
    </row>
    <row r="283" spans="1:2" ht="15" x14ac:dyDescent="0.25">
      <c r="A283" s="2" t="str">
        <f>([3]UKBuilding_List!A283)</f>
        <v>0393</v>
      </c>
      <c r="B283" s="3" t="str">
        <f>([3]UKBuilding_List!C283)</f>
        <v>Bus Shelter #7</v>
      </c>
    </row>
    <row r="284" spans="1:2" ht="15" x14ac:dyDescent="0.25">
      <c r="A284" s="2" t="str">
        <f>([3]UKBuilding_List!A284)</f>
        <v>0394</v>
      </c>
      <c r="B284" s="3" t="str">
        <f>([3]UKBuilding_List!C284)</f>
        <v>Bus Shelter #6</v>
      </c>
    </row>
    <row r="285" spans="1:2" ht="15" x14ac:dyDescent="0.25">
      <c r="A285" s="2" t="str">
        <f>([3]UKBuilding_List!A285)</f>
        <v>0397</v>
      </c>
      <c r="B285" s="3" t="str">
        <f>([3]UKBuilding_List!C285)</f>
        <v>Bus Shelter #9</v>
      </c>
    </row>
    <row r="286" spans="1:2" ht="15" x14ac:dyDescent="0.25">
      <c r="A286" s="2" t="str">
        <f>([3]UKBuilding_List!A286)</f>
        <v>0398</v>
      </c>
      <c r="B286" s="3" t="str">
        <f>([3]UKBuilding_List!C286)</f>
        <v>Bus Shelter #10</v>
      </c>
    </row>
    <row r="287" spans="1:2" ht="15" x14ac:dyDescent="0.25">
      <c r="A287" s="2" t="str">
        <f>([3]UKBuilding_List!A287)</f>
        <v>0399</v>
      </c>
      <c r="B287" s="3" t="str">
        <f>([3]UKBuilding_List!C287)</f>
        <v>Bus Shelter #11</v>
      </c>
    </row>
    <row r="288" spans="1:2" ht="15" x14ac:dyDescent="0.25">
      <c r="A288" s="2" t="str">
        <f>([3]UKBuilding_List!A288)</f>
        <v>0400</v>
      </c>
      <c r="B288" s="3" t="str">
        <f>([3]UKBuilding_List!C288)</f>
        <v>Ellen H. Richards House</v>
      </c>
    </row>
    <row r="289" spans="1:2" ht="15" x14ac:dyDescent="0.25">
      <c r="A289" s="2" t="str">
        <f>([3]UKBuilding_List!A289)</f>
        <v>0401</v>
      </c>
      <c r="B289" s="3" t="str">
        <f>([3]UKBuilding_List!C289)</f>
        <v>Weldon House</v>
      </c>
    </row>
    <row r="290" spans="1:2" ht="15" x14ac:dyDescent="0.25">
      <c r="A290" s="2" t="str">
        <f>([3]UKBuilding_List!A290)</f>
        <v>0409</v>
      </c>
      <c r="B290" s="3" t="str">
        <f>([3]UKBuilding_List!C290)</f>
        <v>341-343 Scott St</v>
      </c>
    </row>
    <row r="291" spans="1:2" ht="15" x14ac:dyDescent="0.25">
      <c r="A291" s="2" t="str">
        <f>([3]UKBuilding_List!A291)</f>
        <v>0412</v>
      </c>
      <c r="B291" s="3" t="str">
        <f>([3]UKBuilding_List!C291)</f>
        <v>403 Pennsylvania Ct</v>
      </c>
    </row>
    <row r="292" spans="1:2" ht="15" x14ac:dyDescent="0.25">
      <c r="A292" s="2" t="str">
        <f>([3]UKBuilding_List!A292)</f>
        <v>0413</v>
      </c>
      <c r="B292" s="3" t="str">
        <f>([3]UKBuilding_List!C292)</f>
        <v>Softball/Soccer Locker Rooms</v>
      </c>
    </row>
    <row r="293" spans="1:2" ht="15" x14ac:dyDescent="0.25">
      <c r="A293" s="2" t="str">
        <f>([3]UKBuilding_List!A293)</f>
        <v>0416</v>
      </c>
      <c r="B293" s="3" t="str">
        <f>([3]UKBuilding_List!C293)</f>
        <v>Bus Shelter #12</v>
      </c>
    </row>
    <row r="294" spans="1:2" ht="15" x14ac:dyDescent="0.25">
      <c r="A294" s="2" t="str">
        <f>([3]UKBuilding_List!A294)</f>
        <v>0417</v>
      </c>
      <c r="B294" s="3" t="str">
        <f>([3]UKBuilding_List!C294)</f>
        <v>660 South Limestone</v>
      </c>
    </row>
    <row r="295" spans="1:2" ht="15" x14ac:dyDescent="0.25">
      <c r="A295" s="2" t="str">
        <f>([3]UKBuilding_List!A295)</f>
        <v>0419</v>
      </c>
      <c r="B295" s="3" t="str">
        <f>([3]UKBuilding_List!C295)</f>
        <v>Bus Shelter #13</v>
      </c>
    </row>
    <row r="296" spans="1:2" ht="15" x14ac:dyDescent="0.25">
      <c r="A296" s="2" t="str">
        <f>([3]UKBuilding_List!A296)</f>
        <v>0420</v>
      </c>
      <c r="B296" s="3" t="str">
        <f>([3]UKBuilding_List!C296)</f>
        <v>424 Euclid Avenue</v>
      </c>
    </row>
    <row r="297" spans="1:2" ht="15" x14ac:dyDescent="0.25">
      <c r="A297" s="2" t="str">
        <f>([3]UKBuilding_List!A297)</f>
        <v>0427</v>
      </c>
      <c r="B297" s="3" t="str">
        <f>([3]UKBuilding_List!C297)</f>
        <v>Bowman's Den</v>
      </c>
    </row>
    <row r="298" spans="1:2" ht="15" x14ac:dyDescent="0.25">
      <c r="A298" s="2" t="str">
        <f>([3]UKBuilding_List!A298)</f>
        <v>0432</v>
      </c>
      <c r="B298" s="3" t="str">
        <f>([3]UKBuilding_List!C298)</f>
        <v>Commonwealth House</v>
      </c>
    </row>
    <row r="299" spans="1:2" ht="15" x14ac:dyDescent="0.25">
      <c r="A299" s="2" t="str">
        <f>([3]UKBuilding_List!A299)</f>
        <v>0433</v>
      </c>
      <c r="B299" s="3" t="str">
        <f>([3]UKBuilding_List!C299)</f>
        <v>William E and Casiana Schmidt Vocal Arts Center</v>
      </c>
    </row>
    <row r="300" spans="1:2" ht="15" x14ac:dyDescent="0.25">
      <c r="A300" s="2" t="str">
        <f>([3]UKBuilding_List!A300)</f>
        <v>0442</v>
      </c>
      <c r="B300" s="3" t="str">
        <f>([3]UKBuilding_List!C300)</f>
        <v>Ligon House</v>
      </c>
    </row>
    <row r="301" spans="1:2" ht="15" x14ac:dyDescent="0.25">
      <c r="A301" s="2" t="str">
        <f>([3]UKBuilding_List!A301)</f>
        <v>0446</v>
      </c>
      <c r="B301" s="3" t="str">
        <f>([3]UKBuilding_List!C301)</f>
        <v>John Cropp Softball Stadium</v>
      </c>
    </row>
    <row r="302" spans="1:2" ht="15" x14ac:dyDescent="0.25">
      <c r="A302" s="2" t="str">
        <f>([3]UKBuilding_List!A302)</f>
        <v>0447</v>
      </c>
      <c r="B302" s="3" t="str">
        <f>([3]UKBuilding_List!C302)</f>
        <v>Hitting Pavilion</v>
      </c>
    </row>
    <row r="303" spans="1:2" ht="15" x14ac:dyDescent="0.25">
      <c r="A303" s="2" t="str">
        <f>([3]UKBuilding_List!A303)</f>
        <v>0448</v>
      </c>
      <c r="B303" s="3" t="str">
        <f>([3]UKBuilding_List!C303)</f>
        <v>Football Storage Shed</v>
      </c>
    </row>
    <row r="304" spans="1:2" ht="15" x14ac:dyDescent="0.25">
      <c r="A304" s="2" t="str">
        <f>([3]UKBuilding_List!A304)</f>
        <v>0449</v>
      </c>
      <c r="B304" s="3" t="str">
        <f>([3]UKBuilding_List!C304)</f>
        <v>Shively Grounds Storage Building</v>
      </c>
    </row>
    <row r="305" spans="1:2" ht="15" x14ac:dyDescent="0.25">
      <c r="A305" s="2" t="str">
        <f>([3]UKBuilding_List!A305)</f>
        <v>0453</v>
      </c>
      <c r="B305" s="3" t="str">
        <f>([3]UKBuilding_List!C305)</f>
        <v>Shively Grounds Building</v>
      </c>
    </row>
    <row r="306" spans="1:2" ht="15" x14ac:dyDescent="0.25">
      <c r="A306" s="2" t="str">
        <f>([3]UKBuilding_List!A306)</f>
        <v>0456</v>
      </c>
      <c r="B306" s="3" t="str">
        <f>([3]UKBuilding_List!C306)</f>
        <v>W.T. Young Library</v>
      </c>
    </row>
    <row r="307" spans="1:2" ht="15" x14ac:dyDescent="0.25">
      <c r="A307" s="2" t="str">
        <f>([3]UKBuilding_List!A307)</f>
        <v>0460</v>
      </c>
      <c r="B307" s="3" t="str">
        <f>([3]UKBuilding_List!C307)</f>
        <v>149 Transcript Ave</v>
      </c>
    </row>
    <row r="308" spans="1:2" ht="15" x14ac:dyDescent="0.25">
      <c r="A308" s="2" t="str">
        <f>([3]UKBuilding_List!A308)</f>
        <v>0461</v>
      </c>
      <c r="B308" s="3" t="str">
        <f>([3]UKBuilding_List!C308)</f>
        <v>153 Transcript Ave</v>
      </c>
    </row>
    <row r="309" spans="1:2" ht="15" x14ac:dyDescent="0.25">
      <c r="A309" s="2" t="str">
        <f>([3]UKBuilding_List!A309)</f>
        <v>0462</v>
      </c>
      <c r="B309" s="3" t="str">
        <f>([3]UKBuilding_List!C309)</f>
        <v>Limestone Park I</v>
      </c>
    </row>
    <row r="310" spans="1:2" ht="15" x14ac:dyDescent="0.25">
      <c r="A310" s="2" t="str">
        <f>([3]UKBuilding_List!A310)</f>
        <v>0463</v>
      </c>
      <c r="B310" s="3" t="str">
        <f>([3]UKBuilding_List!C310)</f>
        <v>Limestone Park II</v>
      </c>
    </row>
    <row r="311" spans="1:2" ht="15" x14ac:dyDescent="0.25">
      <c r="A311" s="2" t="str">
        <f>([3]UKBuilding_List!A311)</f>
        <v>0465</v>
      </c>
      <c r="B311" s="3" t="str">
        <f>([3]UKBuilding_List!C311)</f>
        <v xml:space="preserve">Pavilion at Commonwealth Stadium    </v>
      </c>
    </row>
    <row r="312" spans="1:2" ht="15" x14ac:dyDescent="0.25">
      <c r="A312" s="2" t="str">
        <f>([3]UKBuilding_List!A312)</f>
        <v>0467</v>
      </c>
      <c r="B312" s="3" t="str">
        <f>([3]UKBuilding_List!C312)</f>
        <v>220 Transcript Ave</v>
      </c>
    </row>
    <row r="313" spans="1:2" ht="15" x14ac:dyDescent="0.25">
      <c r="A313" s="2" t="str">
        <f>([3]UKBuilding_List!A313)</f>
        <v>0473</v>
      </c>
      <c r="B313" s="3" t="str">
        <f>([3]UKBuilding_List!C313)</f>
        <v>505 Oldham Ct</v>
      </c>
    </row>
    <row r="314" spans="1:2" ht="15" x14ac:dyDescent="0.25">
      <c r="A314" s="2" t="str">
        <f>([3]UKBuilding_List!A314)</f>
        <v>0481</v>
      </c>
      <c r="B314" s="3" t="str">
        <f>([3]UKBuilding_List!C314)</f>
        <v>LCC Academic Tech Building</v>
      </c>
    </row>
    <row r="315" spans="1:2" ht="15" x14ac:dyDescent="0.25">
      <c r="A315" s="2" t="str">
        <f>([3]UKBuilding_List!A315)</f>
        <v>0482</v>
      </c>
      <c r="B315" s="3" t="str">
        <f>([3]UKBuilding_List!C315)</f>
        <v>408 Linden Walk</v>
      </c>
    </row>
    <row r="316" spans="1:2" ht="15" x14ac:dyDescent="0.25">
      <c r="A316" s="2" t="str">
        <f>([3]UKBuilding_List!A316)</f>
        <v>0484</v>
      </c>
      <c r="B316" s="3" t="str">
        <f>([3]UKBuilding_List!C316)</f>
        <v>Real Properties Garage</v>
      </c>
    </row>
    <row r="317" spans="1:2" ht="15" x14ac:dyDescent="0.25">
      <c r="A317" s="2" t="str">
        <f>([3]UKBuilding_List!A317)</f>
        <v>0485</v>
      </c>
      <c r="B317" s="3" t="str">
        <f>([3]UKBuilding_List!C317)</f>
        <v>Boone Tennis Stadium</v>
      </c>
    </row>
    <row r="318" spans="1:2" ht="15" x14ac:dyDescent="0.25">
      <c r="A318" s="2" t="str">
        <f>([3]UKBuilding_List!A318)</f>
        <v>0487</v>
      </c>
      <c r="B318" s="3" t="str">
        <f>([3]UKBuilding_List!C318)</f>
        <v>518 Oldham Ct</v>
      </c>
    </row>
    <row r="319" spans="1:2" ht="15" x14ac:dyDescent="0.25">
      <c r="A319" s="2" t="str">
        <f>([3]UKBuilding_List!A319)</f>
        <v>0488</v>
      </c>
      <c r="B319" s="3" t="str">
        <f>([3]UKBuilding_List!C319)</f>
        <v>Woodland Early Learning Center</v>
      </c>
    </row>
    <row r="320" spans="1:2" ht="15" x14ac:dyDescent="0.25">
      <c r="A320" s="2" t="str">
        <f>([3]UKBuilding_List!A320)</f>
        <v>0489</v>
      </c>
      <c r="B320" s="3" t="str">
        <f>([3]UKBuilding_List!C320)</f>
        <v>1117 South Limestone</v>
      </c>
    </row>
    <row r="321" spans="1:2" ht="15" x14ac:dyDescent="0.25">
      <c r="A321" s="2" t="str">
        <f>([3]UKBuilding_List!A321)</f>
        <v>0490</v>
      </c>
      <c r="B321" s="3" t="str">
        <f>([3]UKBuilding_List!C321)</f>
        <v>Environmental Quality Management</v>
      </c>
    </row>
    <row r="322" spans="1:2" ht="15" x14ac:dyDescent="0.25">
      <c r="A322" s="2" t="str">
        <f>([3]UKBuilding_List!A322)</f>
        <v>0494</v>
      </c>
      <c r="B322" s="3" t="str">
        <f>([3]UKBuilding_List!C322)</f>
        <v>Stuckert Career Center</v>
      </c>
    </row>
    <row r="323" spans="1:2" ht="15" x14ac:dyDescent="0.25">
      <c r="A323" s="2" t="str">
        <f>([3]UKBuilding_List!A323)</f>
        <v>0495</v>
      </c>
      <c r="B323" s="3" t="str">
        <f>([3]UKBuilding_List!C323)</f>
        <v>James F. Hardymon Communications Building</v>
      </c>
    </row>
    <row r="324" spans="1:2" ht="15" x14ac:dyDescent="0.25">
      <c r="A324" s="2" t="str">
        <f>([3]UKBuilding_List!A324)</f>
        <v>0503</v>
      </c>
      <c r="B324" s="3" t="str">
        <f>([3]UKBuilding_List!C324)</f>
        <v>Ralph G Anderson Building (Mech Eng)</v>
      </c>
    </row>
    <row r="325" spans="1:2" ht="15" x14ac:dyDescent="0.25">
      <c r="A325" s="2" t="str">
        <f>([3]UKBuilding_List!A325)</f>
        <v>0504</v>
      </c>
      <c r="B325" s="3" t="str">
        <f>([3]UKBuilding_List!C325)</f>
        <v>Sigma Chi Fraternity House</v>
      </c>
    </row>
    <row r="326" spans="1:2" ht="15" x14ac:dyDescent="0.25">
      <c r="A326" s="2" t="str">
        <f>([3]UKBuilding_List!A326)</f>
        <v>0505</v>
      </c>
      <c r="B326" s="3" t="str">
        <f>([3]UKBuilding_List!C326)</f>
        <v>Alpha Tau Omega Fraternity</v>
      </c>
    </row>
    <row r="327" spans="1:2" ht="15" x14ac:dyDescent="0.25">
      <c r="A327" s="2" t="str">
        <f>([3]UKBuilding_List!A327)</f>
        <v>0506</v>
      </c>
      <c r="B327" s="3" t="str">
        <f>([3]UKBuilding_List!C327)</f>
        <v>Robert Straus Behavioral Research Building</v>
      </c>
    </row>
    <row r="328" spans="1:2" ht="15" x14ac:dyDescent="0.25">
      <c r="A328" s="2" t="str">
        <f>([3]UKBuilding_List!A328)</f>
        <v>0507</v>
      </c>
      <c r="B328" s="3" t="str">
        <f>([3]UKBuilding_List!C328)</f>
        <v>Sigma Alpha Epsilon Fraternity</v>
      </c>
    </row>
    <row r="329" spans="1:2" ht="15" x14ac:dyDescent="0.25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ht="15" x14ac:dyDescent="0.25">
      <c r="A330" s="2" t="str">
        <f>([3]UKBuilding_List!A330)</f>
        <v>0514</v>
      </c>
      <c r="B330" s="3" t="str">
        <f>([3]UKBuilding_List!C330)</f>
        <v>Central Utility Plant #4</v>
      </c>
    </row>
    <row r="331" spans="1:2" ht="15" x14ac:dyDescent="0.25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ht="15" x14ac:dyDescent="0.25">
      <c r="A332" s="2" t="str">
        <f>([3]UKBuilding_List!A332)</f>
        <v>0518</v>
      </c>
      <c r="B332" s="3" t="str">
        <f>([3]UKBuilding_List!C332)</f>
        <v>BBSRB Generator Building</v>
      </c>
    </row>
    <row r="333" spans="1:2" ht="15" x14ac:dyDescent="0.25">
      <c r="A333" s="2" t="str">
        <f>([3]UKBuilding_List!A333)</f>
        <v>0564</v>
      </c>
      <c r="B333" s="3" t="str">
        <f>([3]UKBuilding_List!C333)</f>
        <v>630 South Broadway</v>
      </c>
    </row>
    <row r="334" spans="1:2" ht="15" x14ac:dyDescent="0.25">
      <c r="A334" s="2" t="str">
        <f>([3]UKBuilding_List!A334)</f>
        <v>0565</v>
      </c>
      <c r="B334" s="3" t="str">
        <f>([3]UKBuilding_List!C334)</f>
        <v>John T. Smith Hall</v>
      </c>
    </row>
    <row r="335" spans="1:2" ht="15" x14ac:dyDescent="0.25">
      <c r="A335" s="2" t="str">
        <f>([3]UKBuilding_List!A335)</f>
        <v>0566</v>
      </c>
      <c r="B335" s="3" t="str">
        <f>([3]UKBuilding_List!C335)</f>
        <v>Dale E. Baldwin Hall</v>
      </c>
    </row>
    <row r="336" spans="1:2" ht="15" x14ac:dyDescent="0.25">
      <c r="A336" s="2" t="str">
        <f>([3]UKBuilding_List!A336)</f>
        <v>0567</v>
      </c>
      <c r="B336" s="3" t="str">
        <f>([3]UKBuilding_List!C336)</f>
        <v>Margaret Ingels Hall</v>
      </c>
    </row>
    <row r="337" spans="1:2" ht="15" x14ac:dyDescent="0.25">
      <c r="A337" s="2" t="str">
        <f>([3]UKBuilding_List!A337)</f>
        <v>0568</v>
      </c>
      <c r="B337" s="3" t="str">
        <f>([3]UKBuilding_List!C337)</f>
        <v>David P. Roselle Hall</v>
      </c>
    </row>
    <row r="338" spans="1:2" ht="15" x14ac:dyDescent="0.25">
      <c r="A338" s="2" t="str">
        <f>([3]UKBuilding_List!A338)</f>
        <v>0571</v>
      </c>
      <c r="B338" s="3" t="str">
        <f>([3]UKBuilding_List!C338)</f>
        <v>Parking Structure #6</v>
      </c>
    </row>
    <row r="339" spans="1:2" ht="15" x14ac:dyDescent="0.25">
      <c r="A339" s="2" t="str">
        <f>([3]UKBuilding_List!A339)</f>
        <v>0572</v>
      </c>
      <c r="B339" s="3" t="str">
        <f>([3]UKBuilding_List!C339)</f>
        <v>Parking Structure #7</v>
      </c>
    </row>
    <row r="340" spans="1:2" ht="15" x14ac:dyDescent="0.25">
      <c r="A340" s="2" t="str">
        <f>([3]UKBuilding_List!A340)</f>
        <v>0582</v>
      </c>
      <c r="B340" s="3" t="str">
        <f>([3]UKBuilding_List!C340)</f>
        <v>University Health Service</v>
      </c>
    </row>
    <row r="341" spans="1:2" ht="15" x14ac:dyDescent="0.25">
      <c r="A341" s="2" t="str">
        <f>([3]UKBuilding_List!A341)</f>
        <v>0585</v>
      </c>
      <c r="B341" s="3" t="str">
        <f>([3]UKBuilding_List!C341)</f>
        <v>Baseball Training Pavilion</v>
      </c>
    </row>
    <row r="342" spans="1:2" ht="15" x14ac:dyDescent="0.25">
      <c r="A342" s="2" t="str">
        <f>([3]UKBuilding_List!A342)</f>
        <v>0592</v>
      </c>
      <c r="B342" s="3" t="str">
        <f>([3]UKBuilding_List!C342)</f>
        <v>Storage Shed</v>
      </c>
    </row>
    <row r="343" spans="1:2" ht="15" x14ac:dyDescent="0.25">
      <c r="A343" s="2" t="str">
        <f>([3]UKBuilding_List!A343)</f>
        <v>0596</v>
      </c>
      <c r="B343" s="3" t="str">
        <f>([3]UKBuilding_List!C343)</f>
        <v>Bio-Pharm (BP)</v>
      </c>
    </row>
    <row r="344" spans="1:2" ht="15" x14ac:dyDescent="0.25">
      <c r="A344" s="2" t="str">
        <f>([3]UKBuilding_List!A344)</f>
        <v>0600</v>
      </c>
      <c r="B344" s="3" t="str">
        <f>([3]UKBuilding_List!C344)</f>
        <v>413 Pennsylvania Ct</v>
      </c>
    </row>
    <row r="345" spans="1:2" ht="15" x14ac:dyDescent="0.25">
      <c r="A345" s="2" t="str">
        <f>([3]UKBuilding_List!A345)</f>
        <v>0601</v>
      </c>
      <c r="B345" s="3" t="str">
        <f>([3]UKBuilding_List!C345)</f>
        <v>Parking Structure #8</v>
      </c>
    </row>
    <row r="346" spans="1:2" ht="15" x14ac:dyDescent="0.25">
      <c r="A346" s="2" t="str">
        <f>([3]UKBuilding_List!A346)</f>
        <v>0602</v>
      </c>
      <c r="B346" s="3" t="str">
        <f>([3]UKBuilding_List!C346)</f>
        <v>Pavilion A</v>
      </c>
    </row>
    <row r="347" spans="1:2" ht="15" x14ac:dyDescent="0.25">
      <c r="A347" s="2" t="str">
        <f>([3]UKBuilding_List!A347)</f>
        <v>0604</v>
      </c>
      <c r="B347" s="3" t="str">
        <f>([3]UKBuilding_List!C347)</f>
        <v>Joe Craft Center</v>
      </c>
    </row>
    <row r="348" spans="1:2" ht="15" x14ac:dyDescent="0.25">
      <c r="A348" s="2" t="str">
        <f>([3]UKBuilding_List!A348)</f>
        <v>0607</v>
      </c>
      <c r="B348" s="3" t="str">
        <f>([3]UKBuilding_List!C348)</f>
        <v>788 Press Avenue</v>
      </c>
    </row>
    <row r="349" spans="1:2" ht="15" x14ac:dyDescent="0.25">
      <c r="A349" s="2" t="str">
        <f>([3]UKBuilding_List!A349)</f>
        <v>0608</v>
      </c>
      <c r="B349" s="3" t="str">
        <f>([3]UKBuilding_List!C349)</f>
        <v>792 Press Avenue</v>
      </c>
    </row>
    <row r="350" spans="1:2" ht="15" x14ac:dyDescent="0.25">
      <c r="A350" s="2" t="str">
        <f>([3]UKBuilding_List!A350)</f>
        <v>0609</v>
      </c>
      <c r="B350" s="3" t="str">
        <f>([3]UKBuilding_List!C350)</f>
        <v>796 Press Avenue</v>
      </c>
    </row>
    <row r="351" spans="1:2" ht="15" x14ac:dyDescent="0.25">
      <c r="A351" s="2" t="str">
        <f>([3]UKBuilding_List!A351)</f>
        <v>0610</v>
      </c>
      <c r="B351" s="3" t="str">
        <f>([3]UKBuilding_List!C351)</f>
        <v>800 Press Avenue</v>
      </c>
    </row>
    <row r="352" spans="1:2" ht="15" x14ac:dyDescent="0.25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2015-03-10T12:51:42Z</dcterms:modified>
</cp:coreProperties>
</file>