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9500" windowHeight="949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Changes'!$A$1:$I$33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M6" i="1" l="1"/>
  <c r="J6" i="1"/>
  <c r="H40" i="1"/>
  <c r="G40" i="1"/>
  <c r="M9" i="1"/>
  <c r="M14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J7" i="1"/>
  <c r="J9" i="1"/>
  <c r="J14" i="1"/>
  <c r="J16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M40" i="1"/>
  <c r="K2" i="1"/>
  <c r="J40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<sst xmlns="http://schemas.openxmlformats.org/spreadsheetml/2006/main" count="183" uniqueCount="114">
  <si>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</si>
  <si>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</si>
  <si>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</si>
  <si>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</si>
  <si>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</si>
  <si>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</si>
  <si>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</si>
  <si>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</si>
  <si>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</si>
  <si>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</si>
  <si>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</si>
  <si>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</si>
  <si>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</si>
  <si>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</si>
  <si>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</si>
  <si>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</si>
  <si>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</si>
  <si>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</si>
  <si>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</si>
  <si>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</si>
  <si>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</si>
  <si>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</si>
  <si>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</si>
  <si>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</si>
  <si>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</si>
  <si>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</si>
  <si>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</si>
  <si>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</si>
  <si>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</si>
  <si>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</si>
  <si>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</si>
  <si>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</si>
  <si>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</si>
  <si>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</si>
  <si>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</si>
  <si>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</si>
  <si>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</si>
  <si>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</si>
  <si>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</si>
  <si>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</si>
  <si>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</si>
  <si>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</si>
  <si>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</si>
  <si>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</si>
  <si>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</si>
  <si>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</si>
  <si>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</si>
  <si>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</si>
  <si>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</si>
  <si>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</si>
  <si>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</si>
  <si>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</si>
  <si>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</si>
  <si>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</si>
  <si>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</si>
  <si>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</si>
  <si>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</si>
  <si>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</si>
  <si>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</si>
  <si>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</si>
  <si>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</si>
  <si>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</si>
  <si>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</si>
  <si>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</si>
  <si>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</si>
  <si>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</si>
  <si>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</si>
  <si>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</si>
  <si>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</si>
  <si>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</si>
  <si>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</si>
  <si>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</si>
  <si>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</si>
  <si>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</si>
  <si>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</si>
  <si>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</si>
  <si>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</si>
  <si>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</si>
  <si>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</si>
  <si>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</si>
  <si>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</si>
  <si>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0023</t>
  </si>
  <si>
    <t>1</t>
  </si>
  <si>
    <t>ST0100B</t>
  </si>
  <si>
    <t>ST0100A</t>
  </si>
  <si>
    <t>A0116</t>
  </si>
  <si>
    <t>A0117</t>
  </si>
  <si>
    <t>ST0000A</t>
  </si>
  <si>
    <t>0</t>
  </si>
  <si>
    <t>ST0000B</t>
  </si>
  <si>
    <t>ST0200A</t>
  </si>
  <si>
    <t>ST0300A</t>
  </si>
  <si>
    <t>2</t>
  </si>
  <si>
    <t>3</t>
  </si>
  <si>
    <t xml:space="preserve">Note: To access this building, open the basement door on Rose Street and proceed to the Visitor's lobby (A114). Most of the doors are on a security system. Ask at the </t>
  </si>
  <si>
    <t>visitor's window in room A114 for a scanner key to use for bypassing security locks.</t>
  </si>
  <si>
    <t>Room Label Change: ST0001 Changed To ST0000A</t>
  </si>
  <si>
    <t>Room Label Change: ST0101 Changed To ST0100A</t>
  </si>
  <si>
    <t>Room Label Change: ST0201 Changed To ST0200A</t>
  </si>
  <si>
    <t>Room Label Change: ST0301 Changed To ST0300A</t>
  </si>
  <si>
    <t>ST0001</t>
  </si>
  <si>
    <t>Room Label Removed: ST0001 Does Not Exist</t>
  </si>
  <si>
    <t>A0006</t>
  </si>
  <si>
    <t>Room Label Removed: A0006 Does Not Exist</t>
  </si>
  <si>
    <t>ST0101</t>
  </si>
  <si>
    <t>Room Label Removed: ST0101 Does Not Exist</t>
  </si>
  <si>
    <t>Room Label Removed: A0116 Does Not Exist</t>
  </si>
  <si>
    <t>Room Label Removed: A0117 Does Not Exist</t>
  </si>
  <si>
    <t>Room Label Change: A0116/A0117 Changed To ST0100B</t>
  </si>
  <si>
    <t>ST0201</t>
  </si>
  <si>
    <t>ST0301</t>
  </si>
  <si>
    <t>Room Label Removed: ST0301 Does Not Exist</t>
  </si>
  <si>
    <t>Room Label Removed: ST0201 Does Not Exist</t>
  </si>
  <si>
    <t>Room Label Change: A0006 Changed To ST0000B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</si>
</sst>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8" fillId="0" borderId="0" xfId="42" applyFont="1" applyAlignment="1">
      <alignment horizontal="left"/>
    </xf>
    <xf numFmtId="49" fontId="18" fillId="0" borderId="0" xfId="43" applyNumberFormat="1" applyFont="1" applyAlignment="1">
      <alignment horizontal="left"/>
    </xf>
    <xf numFmtId="0" fontId="18" fillId="0" borderId="0" xfId="43" applyFont="1" applyAlignment="1">
      <alignment horizontal="left"/>
    </xf>
    <xf numFmtId="0" fontId="14" fillId="0" borderId="0" xfId="42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  <xf numFmtId="49" fontId="14" fillId="0" borderId="0" xfId="43" applyNumberFormat="1" applyFont="1" applyAlignment="1">
      <alignment horizontal="left"/>
    </xf>
    <xf numFmtId="0" fontId="14" fillId="0" borderId="0" xfId="0" applyFont="1" applyFill="1" applyBorder="1" applyAlignment="1"/>
    <xf numFmtId="0" fontId="14" fillId="0" borderId="0" xfId="43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Fill="1" applyBorder="1" applyAlignment="1"/>
    <xf numFmtId="0" fontId="18" fillId="0" borderId="0" xfId="0" applyFont="1" applyAlignme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="90" zoomScaleNormal="90" workbookViewId="0">
      <selection activeCell="H21" sqref="H2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7.140625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51.140625" style="12" customWidth="1"/>
    <col min="15" max="15" width="11.5703125" customWidth="1"/>
  </cols>
  <sheetData>
    <row r="1" spans="1:16" s="2" customFormat="1" ht="90" x14ac:dyDescent="0.25">
      <c r="A1" s="9" t="s">
        <v>7</v>
      </c>
      <c r="B1" s="71" t="s">
        <v>81</v>
      </c>
      <c r="C1" s="71"/>
      <c r="F1" s="8" t="s">
        <v>10</v>
      </c>
      <c r="G1" s="13">
        <v>41255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1" t="s">
        <v>80</v>
      </c>
    </row>
    <row r="2" spans="1:16" ht="16.5" thickBot="1" x14ac:dyDescent="0.3">
      <c r="A2" s="10" t="s">
        <v>8</v>
      </c>
      <c r="B2" s="72" t="str">
        <f>VLOOKUP(B1,BuildingList!A:B,2,FALSE)</f>
        <v>Safety &amp; Security</v>
      </c>
      <c r="C2" s="72"/>
      <c r="F2" s="7" t="s">
        <v>12</v>
      </c>
      <c r="G2" s="14" t="s">
        <v>15</v>
      </c>
      <c r="J2" s="39">
        <f>G40-J40</f>
        <v>6</v>
      </c>
      <c r="K2" s="39">
        <f>H40-M40</f>
        <v>0</v>
      </c>
      <c r="L2" s="40"/>
      <c r="M2" s="40"/>
      <c r="N2" s="40"/>
      <c r="O2" s="41"/>
      <c r="P2" s="52"/>
    </row>
    <row r="3" spans="1:16" ht="12" customHeight="1" x14ac:dyDescent="0.25">
      <c r="J3" s="12"/>
      <c r="K3" s="12"/>
      <c r="L3" s="12"/>
      <c r="M3" s="12"/>
      <c r="N3" s="12"/>
      <c r="O3" s="12"/>
    </row>
    <row r="4" spans="1:16" ht="7.5" customHeight="1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s="1" customFormat="1" ht="15.75" thickTop="1" x14ac:dyDescent="0.25">
      <c r="A6" s="57" t="s">
        <v>100</v>
      </c>
      <c r="B6" s="58" t="s">
        <v>88</v>
      </c>
      <c r="C6" s="59" t="s">
        <v>26</v>
      </c>
      <c r="D6" s="60" t="s">
        <v>5</v>
      </c>
      <c r="E6" s="61">
        <v>20</v>
      </c>
      <c r="F6" s="61">
        <v>0</v>
      </c>
      <c r="G6" s="61" t="s">
        <v>16</v>
      </c>
      <c r="H6" s="60" t="s">
        <v>16</v>
      </c>
      <c r="I6" s="59" t="s">
        <v>101</v>
      </c>
      <c r="J6" s="42" t="str">
        <f>IF(G6="No Change","N/A",IF(G6="New Tag Required",Lookup!F:F,IF(G6="N/A","N/A","")))</f>
        <v>N/A</v>
      </c>
      <c r="K6" s="44"/>
      <c r="L6" s="12"/>
      <c r="M6" s="42" t="str">
        <f>IF(H6="No Change","N/A",IF(H6="New Tag Required",Lookup!F:F,IF(H6="N/A","N/A","")))</f>
        <v>N/A</v>
      </c>
      <c r="N6" s="44"/>
      <c r="O6" s="12"/>
    </row>
    <row r="7" spans="1:16" s="2" customFormat="1" ht="15" customHeight="1" x14ac:dyDescent="0.25">
      <c r="A7" s="54" t="s">
        <v>87</v>
      </c>
      <c r="B7" s="53" t="s">
        <v>88</v>
      </c>
      <c r="C7" s="12" t="s">
        <v>27</v>
      </c>
      <c r="D7" s="2" t="s">
        <v>5</v>
      </c>
      <c r="E7" s="18">
        <v>0</v>
      </c>
      <c r="F7" s="18">
        <v>27</v>
      </c>
      <c r="G7" s="18" t="s">
        <v>3</v>
      </c>
      <c r="H7" s="2" t="s">
        <v>16</v>
      </c>
      <c r="I7" s="12" t="s">
        <v>96</v>
      </c>
      <c r="J7" s="42">
        <f>IF(G7="No Change","N/A",IF(G7="New Tag Required",Lookup!F:F,IF(G7="N/A","N/A","")))</f>
        <v>0</v>
      </c>
      <c r="K7" s="43"/>
      <c r="L7" s="42"/>
      <c r="M7" s="42"/>
      <c r="N7" s="43"/>
      <c r="O7" s="42"/>
    </row>
    <row r="8" spans="1:16" s="2" customFormat="1" ht="15" customHeight="1" x14ac:dyDescent="0.25">
      <c r="A8" s="57" t="s">
        <v>102</v>
      </c>
      <c r="B8" s="69" t="s">
        <v>88</v>
      </c>
      <c r="C8" s="57" t="s">
        <v>26</v>
      </c>
      <c r="D8" s="22" t="s">
        <v>5</v>
      </c>
      <c r="E8" s="70">
        <v>108</v>
      </c>
      <c r="F8" s="57">
        <v>0</v>
      </c>
      <c r="G8" s="57" t="s">
        <v>16</v>
      </c>
      <c r="H8" s="57" t="s">
        <v>16</v>
      </c>
      <c r="I8" s="57" t="s">
        <v>103</v>
      </c>
      <c r="J8" s="42"/>
      <c r="K8" s="43"/>
      <c r="L8" s="42"/>
      <c r="M8" s="42"/>
      <c r="N8" s="43"/>
      <c r="O8" s="42"/>
    </row>
    <row r="9" spans="1:16" x14ac:dyDescent="0.25">
      <c r="A9" s="54" t="s">
        <v>89</v>
      </c>
      <c r="B9" s="53" t="s">
        <v>88</v>
      </c>
      <c r="C9" s="12" t="s">
        <v>27</v>
      </c>
      <c r="D9" s="2" t="s">
        <v>5</v>
      </c>
      <c r="E9">
        <v>0</v>
      </c>
      <c r="F9">
        <v>105</v>
      </c>
      <c r="G9" s="18" t="s">
        <v>3</v>
      </c>
      <c r="H9" s="2" t="s">
        <v>16</v>
      </c>
      <c r="I9" s="12" t="s">
        <v>113</v>
      </c>
      <c r="J9" s="42">
        <f>IF(G9="No Change","N/A",IF(G9="New Tag Required",Lookup!F:F,IF(G9="N/A","N/A","")))</f>
        <v>0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s="2" customFormat="1" x14ac:dyDescent="0.25">
      <c r="A10" s="57" t="s">
        <v>104</v>
      </c>
      <c r="B10" s="58" t="s">
        <v>82</v>
      </c>
      <c r="C10" s="59" t="s">
        <v>26</v>
      </c>
      <c r="D10" s="60" t="s">
        <v>5</v>
      </c>
      <c r="E10" s="60">
        <v>94</v>
      </c>
      <c r="F10" s="60">
        <v>0</v>
      </c>
      <c r="G10" s="61" t="s">
        <v>16</v>
      </c>
      <c r="H10" s="60" t="s">
        <v>16</v>
      </c>
      <c r="I10" s="59" t="s">
        <v>105</v>
      </c>
      <c r="J10" s="42"/>
      <c r="K10" s="43"/>
      <c r="L10" s="42"/>
      <c r="M10" s="42"/>
      <c r="N10" s="43"/>
      <c r="O10" s="42"/>
    </row>
    <row r="11" spans="1:16" s="2" customFormat="1" x14ac:dyDescent="0.25">
      <c r="A11" s="55" t="s">
        <v>84</v>
      </c>
      <c r="B11" s="53" t="s">
        <v>82</v>
      </c>
      <c r="C11" s="12" t="s">
        <v>27</v>
      </c>
      <c r="D11" s="2" t="s">
        <v>5</v>
      </c>
      <c r="E11" s="18">
        <v>0</v>
      </c>
      <c r="F11" s="18">
        <v>94</v>
      </c>
      <c r="G11" s="18" t="s">
        <v>3</v>
      </c>
      <c r="H11" s="2" t="s">
        <v>16</v>
      </c>
      <c r="I11" s="12" t="s">
        <v>97</v>
      </c>
      <c r="J11" s="42"/>
      <c r="K11" s="43"/>
      <c r="L11" s="42"/>
      <c r="M11" s="42"/>
      <c r="N11" s="43"/>
      <c r="O11" s="42"/>
    </row>
    <row r="12" spans="1:16" s="2" customFormat="1" x14ac:dyDescent="0.25">
      <c r="A12" s="62" t="s">
        <v>85</v>
      </c>
      <c r="B12" s="58" t="s">
        <v>82</v>
      </c>
      <c r="C12" s="59" t="s">
        <v>26</v>
      </c>
      <c r="D12" s="60" t="s">
        <v>5</v>
      </c>
      <c r="E12" s="61">
        <v>78</v>
      </c>
      <c r="F12" s="63">
        <v>0</v>
      </c>
      <c r="G12" s="61" t="s">
        <v>16</v>
      </c>
      <c r="H12" s="60" t="s">
        <v>16</v>
      </c>
      <c r="I12" s="59" t="s">
        <v>106</v>
      </c>
      <c r="J12" s="42"/>
      <c r="K12" s="43"/>
      <c r="L12" s="42"/>
      <c r="M12" s="42"/>
      <c r="N12" s="43"/>
      <c r="O12" s="42"/>
    </row>
    <row r="13" spans="1:16" s="2" customFormat="1" x14ac:dyDescent="0.25">
      <c r="A13" s="62" t="s">
        <v>86</v>
      </c>
      <c r="B13" s="58" t="s">
        <v>82</v>
      </c>
      <c r="C13" s="59" t="s">
        <v>26</v>
      </c>
      <c r="D13" s="60" t="s">
        <v>5</v>
      </c>
      <c r="E13" s="61">
        <v>107</v>
      </c>
      <c r="F13" s="63">
        <v>0</v>
      </c>
      <c r="G13" s="61" t="s">
        <v>16</v>
      </c>
      <c r="H13" s="60" t="s">
        <v>16</v>
      </c>
      <c r="I13" s="59" t="s">
        <v>107</v>
      </c>
      <c r="J13" s="42"/>
      <c r="K13" s="43"/>
      <c r="L13" s="42"/>
      <c r="M13" s="42"/>
      <c r="N13" s="43"/>
      <c r="O13" s="42"/>
    </row>
    <row r="14" spans="1:16" s="2" customFormat="1" ht="15" customHeight="1" x14ac:dyDescent="0.25">
      <c r="A14" s="56" t="s">
        <v>83</v>
      </c>
      <c r="B14" s="65" t="s">
        <v>82</v>
      </c>
      <c r="C14" s="66" t="s">
        <v>27</v>
      </c>
      <c r="D14" s="22" t="s">
        <v>5</v>
      </c>
      <c r="E14" s="67">
        <v>0</v>
      </c>
      <c r="F14" s="67">
        <v>182</v>
      </c>
      <c r="G14" s="68" t="s">
        <v>3</v>
      </c>
      <c r="H14" s="22" t="s">
        <v>16</v>
      </c>
      <c r="I14" s="66" t="s">
        <v>108</v>
      </c>
      <c r="J14" s="42">
        <f>IF(G14="No Change","N/A",IF(G14="New Tag Required",Lookup!F:F,IF(G14="N/A","N/A","")))</f>
        <v>0</v>
      </c>
      <c r="K14" s="43"/>
      <c r="L14" s="42"/>
      <c r="M14" s="42" t="str">
        <f>IF(H14="No Change","N/A",IF(H14="New Tag Required",Lookup!F:F,IF(H14="N/A","N/A","")))</f>
        <v>N/A</v>
      </c>
      <c r="N14" s="43"/>
      <c r="O14" s="42"/>
    </row>
    <row r="15" spans="1:16" s="2" customFormat="1" ht="15" customHeight="1" x14ac:dyDescent="0.25">
      <c r="A15" s="64" t="s">
        <v>109</v>
      </c>
      <c r="B15" s="58" t="s">
        <v>92</v>
      </c>
      <c r="C15" s="59" t="s">
        <v>26</v>
      </c>
      <c r="D15" s="60" t="s">
        <v>5</v>
      </c>
      <c r="E15" s="63">
        <v>93</v>
      </c>
      <c r="F15" s="63">
        <v>0</v>
      </c>
      <c r="G15" s="61" t="s">
        <v>16</v>
      </c>
      <c r="H15" s="60" t="s">
        <v>16</v>
      </c>
      <c r="I15" s="59" t="s">
        <v>112</v>
      </c>
      <c r="J15" s="42"/>
      <c r="K15" s="43"/>
      <c r="L15" s="42"/>
      <c r="M15" s="42"/>
      <c r="N15" s="43"/>
      <c r="O15" s="42"/>
    </row>
    <row r="16" spans="1:16" x14ac:dyDescent="0.25">
      <c r="A16" s="54" t="s">
        <v>90</v>
      </c>
      <c r="B16" s="53" t="s">
        <v>92</v>
      </c>
      <c r="C16" s="12" t="s">
        <v>98</v>
      </c>
      <c r="D16" s="2" t="s">
        <v>5</v>
      </c>
      <c r="E16" s="18">
        <v>0</v>
      </c>
      <c r="F16" s="18">
        <v>93</v>
      </c>
      <c r="G16" s="18" t="s">
        <v>3</v>
      </c>
      <c r="H16" s="2" t="s">
        <v>16</v>
      </c>
      <c r="I16" s="12" t="s">
        <v>98</v>
      </c>
      <c r="J16" s="42">
        <f>IF(G16="No Change","N/A",IF(G16="New Tag Required",Lookup!F:F,IF(G16="N/A","N/A","")))</f>
        <v>0</v>
      </c>
      <c r="K16" s="43"/>
      <c r="L16" s="42"/>
      <c r="M16" s="42" t="str">
        <f>IF(H16="No Change","N/A",IF(H16="New Tag Required",Lookup!F:F,IF(H16="N/A","N/A","")))</f>
        <v>N/A</v>
      </c>
      <c r="N16" s="43"/>
      <c r="O16" s="42"/>
    </row>
    <row r="17" spans="1:15" s="2" customFormat="1" x14ac:dyDescent="0.25">
      <c r="A17" s="57" t="s">
        <v>110</v>
      </c>
      <c r="B17" s="58" t="s">
        <v>93</v>
      </c>
      <c r="C17" s="59" t="s">
        <v>26</v>
      </c>
      <c r="D17" s="60" t="s">
        <v>5</v>
      </c>
      <c r="E17" s="61">
        <v>92</v>
      </c>
      <c r="F17" s="61">
        <v>0</v>
      </c>
      <c r="G17" s="61" t="s">
        <v>16</v>
      </c>
      <c r="H17" s="60" t="s">
        <v>16</v>
      </c>
      <c r="I17" s="59" t="s">
        <v>111</v>
      </c>
      <c r="J17" s="42"/>
      <c r="K17" s="43"/>
      <c r="L17" s="42"/>
      <c r="M17" s="42"/>
      <c r="N17" s="43"/>
      <c r="O17" s="42"/>
    </row>
    <row r="18" spans="1:15" x14ac:dyDescent="0.25">
      <c r="A18" s="54" t="s">
        <v>91</v>
      </c>
      <c r="B18" s="53" t="s">
        <v>93</v>
      </c>
      <c r="C18" s="12" t="s">
        <v>99</v>
      </c>
      <c r="D18" s="2" t="s">
        <v>5</v>
      </c>
      <c r="E18" s="18">
        <v>0</v>
      </c>
      <c r="F18" s="18">
        <v>89</v>
      </c>
      <c r="G18" s="18" t="s">
        <v>3</v>
      </c>
      <c r="H18" s="2" t="s">
        <v>16</v>
      </c>
      <c r="I18" s="12" t="s">
        <v>99</v>
      </c>
      <c r="J18" s="42">
        <f>IF(G18="No Change","N/A",IF(G18="New Tag Required",Lookup!F:F,IF(G18="N/A","N/A","")))</f>
        <v>0</v>
      </c>
      <c r="K18" s="43"/>
      <c r="L18" s="42"/>
      <c r="M18" s="42" t="str">
        <f>IF(H18="No Change","N/A",IF(H18="New Tag Required",Lookup!F:F,IF(H18="N/A","N/A","")))</f>
        <v>N/A</v>
      </c>
      <c r="N18" s="43"/>
      <c r="O18" s="42"/>
    </row>
    <row r="19" spans="1:15" x14ac:dyDescent="0.25">
      <c r="A19" s="23"/>
      <c r="C19" s="12"/>
      <c r="D19" s="2"/>
      <c r="E19" s="18"/>
      <c r="F19" s="18"/>
      <c r="G19" s="18"/>
      <c r="H19" s="2"/>
      <c r="J19" s="42" t="str">
        <f>IF(G19="No Change","N/A",IF(G19="New Tag Required",Lookup!F:F,IF(G19="N/A","N/A","")))</f>
        <v/>
      </c>
      <c r="K19" s="43"/>
      <c r="L19" s="42"/>
      <c r="M19" s="42" t="str">
        <f>IF(H19="No Change","N/A",IF(H19="New Tag Required",Lookup!F:F,IF(H19="N/A","N/A","")))</f>
        <v/>
      </c>
      <c r="N19" s="43"/>
      <c r="O19" s="42"/>
    </row>
    <row r="20" spans="1:15" x14ac:dyDescent="0.25">
      <c r="M20" s="42" t="e">
        <f>IF(#REF!="No Change","N/A",IF(#REF!="New Tag Required",Lookup!F:F,IF(#REF!="N/A","N/A","")))</f>
        <v>#REF!</v>
      </c>
      <c r="N20" s="43"/>
      <c r="O20" s="42"/>
    </row>
    <row r="21" spans="1:15" x14ac:dyDescent="0.25">
      <c r="A21" s="23" t="s">
        <v>94</v>
      </c>
      <c r="C21" s="12"/>
      <c r="D21" s="2"/>
      <c r="E21" s="18"/>
      <c r="F21" s="18"/>
      <c r="G21" s="18"/>
      <c r="H21" s="2"/>
      <c r="J21" s="42" t="str">
        <f>IF(G21="No Change","N/A",IF(G21="New Tag Required",Lookup!F:F,IF(G21="N/A","N/A","")))</f>
        <v/>
      </c>
      <c r="K21" s="44"/>
      <c r="L21" s="12"/>
      <c r="M21" s="42" t="str">
        <f>IF(H21="No Change","N/A",IF(H21="New Tag Required",Lookup!F:F,IF(H21="N/A","N/A","")))</f>
        <v/>
      </c>
      <c r="N21" s="44"/>
      <c r="O21" s="12"/>
    </row>
    <row r="22" spans="1:15" x14ac:dyDescent="0.25">
      <c r="A22" s="23" t="s">
        <v>95</v>
      </c>
      <c r="C22" s="12"/>
      <c r="D22" s="2"/>
      <c r="E22" s="18"/>
      <c r="F22" s="18"/>
      <c r="G22" s="18"/>
      <c r="H22" s="2"/>
      <c r="J22" s="42" t="str">
        <f>IF(G22="No Change","N/A",IF(G22="New Tag Required",Lookup!F:F,IF(G22="N/A","N/A","")))</f>
        <v/>
      </c>
      <c r="K22" s="44"/>
      <c r="L22" s="12"/>
      <c r="M22" s="42" t="str">
        <f>IF(H22="No Change","N/A",IF(H22="New Tag Required",Lookup!F:F,IF(H22="N/A","N/A","")))</f>
        <v/>
      </c>
      <c r="N22" s="44"/>
      <c r="O22" s="12"/>
    </row>
    <row r="23" spans="1:15" x14ac:dyDescent="0.25">
      <c r="A23" s="23"/>
      <c r="C23" s="12"/>
      <c r="D23" s="2"/>
      <c r="E23" s="18"/>
      <c r="F23" s="18"/>
      <c r="G23" s="18"/>
      <c r="H23" s="2"/>
      <c r="J23" s="42" t="str">
        <f>IF(G23="No Change","N/A",IF(G23="New Tag Required",Lookup!F:F,IF(G23="N/A","N/A","")))</f>
        <v/>
      </c>
      <c r="K23" s="44"/>
      <c r="L23" s="12"/>
      <c r="M23" s="42" t="str">
        <f>IF(H23="No Change","N/A",IF(H23="New Tag Required",Lookup!F:F,IF(H23="N/A","N/A","")))</f>
        <v/>
      </c>
      <c r="N23" s="44"/>
      <c r="O23" s="12"/>
    </row>
    <row r="24" spans="1:15" x14ac:dyDescent="0.25">
      <c r="A24" s="23"/>
      <c r="C24" s="12"/>
      <c r="D24" s="2"/>
      <c r="E24" s="18"/>
      <c r="F24" s="18"/>
      <c r="G24" s="18"/>
      <c r="H24" s="2"/>
      <c r="J24" s="42" t="str">
        <f>IF(G24="No Change","N/A",IF(G24="New Tag Required",Lookup!F:F,IF(G24="N/A","N/A","")))</f>
        <v/>
      </c>
      <c r="K24" s="44"/>
      <c r="L24" s="12"/>
      <c r="M24" s="42" t="str">
        <f>IF(H24="No Change","N/A",IF(H24="New Tag Required",Lookup!F:F,IF(H24="N/A","N/A","")))</f>
        <v/>
      </c>
      <c r="N24" s="44"/>
      <c r="O24" s="12"/>
    </row>
    <row r="25" spans="1:15" x14ac:dyDescent="0.25">
      <c r="A25" s="23"/>
      <c r="C25" s="12"/>
      <c r="D25" s="2"/>
      <c r="E25" s="18"/>
      <c r="F25" s="18"/>
      <c r="G25" s="18"/>
      <c r="H25" s="2"/>
      <c r="J25" s="42" t="str">
        <f>IF(G25="No Change","N/A",IF(G25="New Tag Required",Lookup!F:F,IF(G25="N/A","N/A","")))</f>
        <v/>
      </c>
      <c r="K25" s="44"/>
      <c r="L25" s="12"/>
      <c r="M25" s="42" t="str">
        <f>IF(H25="No Change","N/A",IF(H25="New Tag Required",Lookup!F:F,IF(H25="N/A","N/A","")))</f>
        <v/>
      </c>
      <c r="N25" s="44"/>
      <c r="O25" s="12"/>
    </row>
    <row r="26" spans="1:15" x14ac:dyDescent="0.25">
      <c r="A26" s="26"/>
      <c r="C26" s="12"/>
      <c r="D26" s="2"/>
      <c r="E26" s="18"/>
      <c r="F26" s="25"/>
      <c r="G26" s="18"/>
      <c r="H26" s="2"/>
      <c r="J26" s="42" t="str">
        <f>IF(G26="No Change","N/A",IF(G26="New Tag Required",Lookup!F:F,IF(G26="N/A","N/A","")))</f>
        <v/>
      </c>
      <c r="K26" s="44"/>
      <c r="L26" s="12"/>
      <c r="M26" s="42" t="str">
        <f>IF(H26="No Change","N/A",IF(H26="New Tag Required",Lookup!F:F,IF(H26="N/A","N/A","")))</f>
        <v/>
      </c>
      <c r="N26" s="44"/>
      <c r="O26" s="12"/>
    </row>
    <row r="27" spans="1:15" x14ac:dyDescent="0.25">
      <c r="A27" s="26"/>
      <c r="C27" s="12"/>
      <c r="D27" s="2"/>
      <c r="E27" s="18"/>
      <c r="F27" s="18"/>
      <c r="G27" s="18"/>
      <c r="H27" s="2"/>
      <c r="J27" s="42" t="str">
        <f>IF(G27="No Change","N/A",IF(G27="New Tag Required",Lookup!F:F,IF(G27="N/A","N/A","")))</f>
        <v/>
      </c>
      <c r="K27" s="44"/>
      <c r="L27" s="12"/>
      <c r="M27" s="42" t="str">
        <f>IF(H27="No Change","N/A",IF(H27="New Tag Required",Lookup!F:F,IF(H27="N/A","N/A","")))</f>
        <v/>
      </c>
      <c r="N27" s="44"/>
      <c r="O27" s="12"/>
    </row>
    <row r="28" spans="1:15" x14ac:dyDescent="0.25">
      <c r="A28" s="26"/>
      <c r="C28" s="12"/>
      <c r="D28" s="2"/>
      <c r="E28" s="18"/>
      <c r="F28" s="18"/>
      <c r="G28" s="18"/>
      <c r="H28" s="2"/>
      <c r="J28" s="42" t="str">
        <f>IF(G28="No Change","N/A",IF(G28="New Tag Required",Lookup!F:F,IF(G28="N/A","N/A","")))</f>
        <v/>
      </c>
      <c r="K28" s="19"/>
      <c r="L28" s="2"/>
      <c r="M28" s="42" t="str">
        <f>IF(H28="No Change","N/A",IF(H28="New Tag Required",Lookup!F:F,IF(H28="N/A","N/A","")))</f>
        <v/>
      </c>
      <c r="N28" s="44"/>
      <c r="O28" s="12"/>
    </row>
    <row r="29" spans="1:15" x14ac:dyDescent="0.25">
      <c r="A29" s="26"/>
      <c r="C29" s="12"/>
      <c r="D29" s="2"/>
      <c r="E29" s="18"/>
      <c r="F29" s="18"/>
      <c r="G29" s="18"/>
      <c r="H29" s="2"/>
      <c r="J29" s="42" t="str">
        <f>IF(G29="No Change","N/A",IF(G29="New Tag Required",Lookup!F:F,IF(G29="N/A","N/A","")))</f>
        <v/>
      </c>
      <c r="K29" s="19"/>
      <c r="L29" s="2"/>
      <c r="M29" s="42" t="str">
        <f>IF(H29="No Change","N/A",IF(H29="New Tag Required",Lookup!F:F,IF(H29="N/A","N/A","")))</f>
        <v/>
      </c>
      <c r="N29" s="44"/>
      <c r="O29" s="12"/>
    </row>
    <row r="30" spans="1:15" x14ac:dyDescent="0.25">
      <c r="A30" s="26"/>
      <c r="C30" s="12"/>
      <c r="D30" s="2"/>
      <c r="E30" s="18"/>
      <c r="F30" s="18"/>
      <c r="G30" s="18"/>
      <c r="H30" s="2"/>
      <c r="J30" s="42" t="str">
        <f>IF(G30="No Change","N/A",IF(G30="New Tag Required",Lookup!F:F,IF(G30="N/A","N/A","")))</f>
        <v/>
      </c>
      <c r="K30" s="19"/>
      <c r="L30" s="2"/>
      <c r="M30" s="42" t="str">
        <f>IF(H30="No Change","N/A",IF(H30="New Tag Required",Lookup!F:F,IF(H30="N/A","N/A","")))</f>
        <v/>
      </c>
      <c r="N30" s="19"/>
      <c r="O30" s="2"/>
    </row>
    <row r="31" spans="1:15" x14ac:dyDescent="0.25">
      <c r="A31" s="26"/>
      <c r="C31" s="12"/>
      <c r="D31" s="2"/>
      <c r="E31" s="18"/>
      <c r="F31" s="18"/>
      <c r="G31" s="18"/>
      <c r="H31" s="2"/>
      <c r="J31" s="42" t="str">
        <f>IF(G31="No Change","N/A",IF(G31="New Tag Required",Lookup!F:F,IF(G31="N/A","N/A","")))</f>
        <v/>
      </c>
      <c r="K31" s="19"/>
      <c r="L31" s="2"/>
      <c r="M31" s="42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2" t="str">
        <f>IF(G32="No Change","N/A",IF(G32="New Tag Required",Lookup!F:F,IF(G32="N/A","N/A","")))</f>
        <v/>
      </c>
      <c r="K32" s="19"/>
      <c r="L32" s="2"/>
      <c r="M32" s="42" t="str">
        <f>IF(H32="No Change","N/A",IF(H32="New Tag Required",Lookup!F:F,IF(H32="N/A","N/A","")))</f>
        <v/>
      </c>
      <c r="N32" s="19"/>
      <c r="O32" s="2"/>
    </row>
    <row r="33" spans="1:15" x14ac:dyDescent="0.25">
      <c r="A33" s="27"/>
      <c r="C33" s="12"/>
      <c r="D33" s="2"/>
      <c r="E33" s="18"/>
      <c r="F33" s="18"/>
      <c r="G33" s="18"/>
      <c r="H33" s="2"/>
      <c r="J33" s="42" t="str">
        <f>IF(G33="No Change","N/A",IF(G33="New Tag Required",Lookup!F:F,IF(G33="N/A","N/A","")))</f>
        <v/>
      </c>
      <c r="K33" s="19"/>
      <c r="L33" s="2"/>
      <c r="M33" s="42" t="str">
        <f>IF(H33="No Change","N/A",IF(H33="New Tag Required",Lookup!F:F,IF(H33="N/A","N/A","")))</f>
        <v/>
      </c>
      <c r="N33" s="19"/>
      <c r="O33" s="2"/>
    </row>
    <row r="34" spans="1:15" x14ac:dyDescent="0.25">
      <c r="A34" s="27"/>
      <c r="C34" s="12"/>
      <c r="D34" s="2"/>
      <c r="E34" s="18"/>
      <c r="F34" s="18"/>
      <c r="G34" s="18"/>
      <c r="H34" s="2"/>
      <c r="J34" s="42" t="str">
        <f>IF(G34="No Change","N/A",IF(G34="New Tag Required",Lookup!F:F,IF(G34="N/A","N/A","")))</f>
        <v/>
      </c>
      <c r="K34" s="19"/>
      <c r="L34" s="2"/>
      <c r="M34" s="42" t="str">
        <f>IF(H34="No Change","N/A",IF(H34="New Tag Required",Lookup!F:F,IF(H34="N/A","N/A","")))</f>
        <v/>
      </c>
      <c r="N34" s="19"/>
      <c r="O34" s="2"/>
    </row>
    <row r="35" spans="1:15" x14ac:dyDescent="0.25">
      <c r="A35" s="27"/>
      <c r="C35" s="12"/>
      <c r="D35" s="2"/>
      <c r="E35" s="18"/>
      <c r="F35" s="18"/>
      <c r="G35" s="18"/>
      <c r="H35" s="2"/>
      <c r="J35" s="42" t="str">
        <f>IF(G35="No Change","N/A",IF(G35="New Tag Required",Lookup!F:F,IF(G35="N/A","N/A","")))</f>
        <v/>
      </c>
      <c r="K35" s="19"/>
      <c r="L35" s="2"/>
      <c r="M35" s="42" t="str">
        <f>IF(H35="No Change","N/A",IF(H35="New Tag Required",Lookup!F:F,IF(H35="N/A","N/A","")))</f>
        <v/>
      </c>
      <c r="N35" s="19"/>
      <c r="O35" s="2"/>
    </row>
    <row r="36" spans="1:15" x14ac:dyDescent="0.25">
      <c r="A36" s="27"/>
      <c r="C36" s="12"/>
      <c r="D36" s="2"/>
      <c r="E36" s="18"/>
      <c r="F36" s="18"/>
      <c r="G36" s="18"/>
      <c r="H36" s="2"/>
      <c r="J36" s="42" t="str">
        <f>IF(G36="No Change","N/A",IF(G36="New Tag Required",Lookup!F:F,IF(G36="N/A","N/A","")))</f>
        <v/>
      </c>
      <c r="K36" s="19"/>
      <c r="L36" s="2"/>
      <c r="M36" s="42" t="str">
        <f>IF(H36="No Change","N/A",IF(H36="New Tag Required",Lookup!F:F,IF(H36="N/A","N/A","")))</f>
        <v/>
      </c>
      <c r="N36" s="19"/>
      <c r="O36" s="2"/>
    </row>
    <row r="37" spans="1:15" x14ac:dyDescent="0.25">
      <c r="A37" s="27"/>
      <c r="C37" s="12"/>
      <c r="D37" s="2"/>
      <c r="E37" s="18"/>
      <c r="F37" s="18"/>
      <c r="G37" s="18"/>
      <c r="H37" s="2"/>
      <c r="J37" s="42" t="str">
        <f>IF(G37="No Change","N/A",IF(G37="New Tag Required",Lookup!F:F,IF(G37="N/A","N/A","")))</f>
        <v/>
      </c>
      <c r="K37" s="19"/>
      <c r="L37" s="2"/>
      <c r="M37" s="42" t="str">
        <f>IF(H37="No Change","N/A",IF(H37="New Tag Required",Lookup!F:F,IF(H37="N/A","N/A","")))</f>
        <v/>
      </c>
      <c r="N37" s="19"/>
      <c r="O37" s="2"/>
    </row>
    <row r="38" spans="1:15" ht="15.75" thickBot="1" x14ac:dyDescent="0.3">
      <c r="A38" s="27"/>
      <c r="C38" s="12"/>
      <c r="D38" s="2"/>
      <c r="E38" s="18"/>
      <c r="F38" s="18"/>
      <c r="G38" s="18"/>
      <c r="H38" s="2"/>
      <c r="J38" s="2"/>
      <c r="K38" s="19"/>
      <c r="L38" s="2"/>
      <c r="M38" s="2"/>
      <c r="N38" s="19"/>
      <c r="O38" s="2"/>
    </row>
    <row r="39" spans="1:15" ht="45" x14ac:dyDescent="0.25">
      <c r="A39" s="27"/>
      <c r="C39" s="12"/>
      <c r="D39" s="2"/>
      <c r="E39" s="18"/>
      <c r="F39" s="18"/>
      <c r="G39" s="47" t="s">
        <v>78</v>
      </c>
      <c r="H39" s="48" t="s">
        <v>79</v>
      </c>
      <c r="J39" s="45" t="s">
        <v>73</v>
      </c>
      <c r="K39" s="42"/>
      <c r="L39" s="42"/>
      <c r="M39" s="45" t="s">
        <v>74</v>
      </c>
      <c r="N39" s="2"/>
      <c r="O39" s="2"/>
    </row>
    <row r="40" spans="1:15" ht="15.75" thickBot="1" x14ac:dyDescent="0.3">
      <c r="A40" s="27"/>
      <c r="C40" s="12"/>
      <c r="D40" s="2"/>
      <c r="E40" s="18"/>
      <c r="F40" s="18"/>
      <c r="G40" s="49">
        <f>COUNTIF(G7:G39,"New Tag Required")</f>
        <v>6</v>
      </c>
      <c r="H40" s="50">
        <f>COUNTIF(H7:H39,"New Sign Required")</f>
        <v>0</v>
      </c>
      <c r="J40" s="46">
        <f>COUNTIF(J7:J39,"Installed")</f>
        <v>0</v>
      </c>
      <c r="K40" s="42"/>
      <c r="L40" s="42"/>
      <c r="M40" s="46">
        <f>COUNTIF(M7:M39,"Installed")</f>
        <v>0</v>
      </c>
      <c r="N40" s="2"/>
      <c r="O40" s="2"/>
    </row>
    <row r="41" spans="1:15" x14ac:dyDescent="0.25">
      <c r="A41" s="27"/>
      <c r="C41" s="12"/>
      <c r="D41" s="2"/>
      <c r="E41" s="18"/>
      <c r="F41" s="18"/>
      <c r="G41" s="18"/>
      <c r="H41" s="2"/>
    </row>
    <row r="42" spans="1:15" x14ac:dyDescent="0.25">
      <c r="A42" s="29"/>
      <c r="C42" s="12"/>
      <c r="D42" s="2"/>
      <c r="E42" s="18"/>
      <c r="F42" s="18"/>
      <c r="G42" s="18"/>
      <c r="H42" s="2"/>
    </row>
    <row r="43" spans="1:15" x14ac:dyDescent="0.25">
      <c r="A43" s="29"/>
      <c r="C43" s="12"/>
      <c r="D43" s="2"/>
      <c r="E43" s="18"/>
      <c r="F43" s="18"/>
      <c r="G43" s="18"/>
      <c r="H43" s="2"/>
    </row>
    <row r="44" spans="1:15" x14ac:dyDescent="0.25">
      <c r="A44" s="29"/>
      <c r="C44" s="12"/>
      <c r="D44" s="2"/>
      <c r="E44" s="18"/>
      <c r="F44" s="18"/>
      <c r="G44" s="18"/>
      <c r="H44" s="2"/>
    </row>
    <row r="45" spans="1:15" x14ac:dyDescent="0.25">
      <c r="A45" s="29"/>
      <c r="C45" s="12"/>
      <c r="E45" s="18"/>
      <c r="F45" s="18"/>
      <c r="G45" s="18"/>
    </row>
    <row r="46" spans="1:15" x14ac:dyDescent="0.25">
      <c r="A46" s="29"/>
      <c r="C46" s="12"/>
      <c r="E46" s="18"/>
      <c r="F46" s="18"/>
      <c r="G46" s="18"/>
    </row>
    <row r="47" spans="1:15" x14ac:dyDescent="0.25">
      <c r="A47" s="29"/>
      <c r="C47" s="12"/>
      <c r="E47" s="18"/>
      <c r="F47" s="18"/>
      <c r="G47" s="18"/>
    </row>
    <row r="48" spans="1:15" x14ac:dyDescent="0.25">
      <c r="A48" s="31"/>
      <c r="C48" s="12"/>
      <c r="E48" s="18"/>
      <c r="F48" s="28"/>
      <c r="G48" s="18"/>
    </row>
    <row r="49" spans="1:7" x14ac:dyDescent="0.25">
      <c r="A49" s="31"/>
      <c r="C49" s="12"/>
      <c r="E49" s="18"/>
      <c r="F49" s="28"/>
      <c r="G49" s="18"/>
    </row>
    <row r="50" spans="1:7" x14ac:dyDescent="0.25">
      <c r="A50" s="31"/>
      <c r="C50" s="12"/>
      <c r="E50" s="18"/>
      <c r="F50" s="24"/>
      <c r="G50" s="18"/>
    </row>
    <row r="51" spans="1:7" x14ac:dyDescent="0.25">
      <c r="A51" s="30"/>
      <c r="C51" s="12"/>
      <c r="E51" s="18"/>
      <c r="F51" s="28"/>
      <c r="G51" s="18"/>
    </row>
    <row r="52" spans="1:7" x14ac:dyDescent="0.25">
      <c r="A52" s="30"/>
      <c r="C52" s="12"/>
      <c r="E52" s="18"/>
      <c r="F52" s="28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2"/>
      <c r="C55" s="12"/>
      <c r="E55" s="18"/>
      <c r="F55" s="18"/>
      <c r="G55" s="18"/>
    </row>
    <row r="56" spans="1:7" x14ac:dyDescent="0.25">
      <c r="A56" s="32"/>
      <c r="C56" s="12"/>
      <c r="E56" s="18"/>
      <c r="F56" s="18"/>
      <c r="G56" s="18"/>
    </row>
    <row r="57" spans="1:7" x14ac:dyDescent="0.25">
      <c r="A57" s="35"/>
      <c r="C57" s="12"/>
      <c r="E57" s="18"/>
      <c r="F57" s="25"/>
      <c r="G57" s="18"/>
    </row>
    <row r="58" spans="1:7" x14ac:dyDescent="0.25">
      <c r="A58" s="34"/>
      <c r="C58" s="12"/>
      <c r="E58" s="18"/>
      <c r="F58" s="18"/>
      <c r="G58" s="18"/>
    </row>
    <row r="59" spans="1:7" x14ac:dyDescent="0.25">
      <c r="A59" s="34"/>
      <c r="C59" s="12"/>
      <c r="E59" s="18"/>
      <c r="F59" s="18"/>
      <c r="G59" s="18"/>
    </row>
    <row r="60" spans="1:7" x14ac:dyDescent="0.25">
      <c r="A60" s="33"/>
      <c r="C60" s="12"/>
      <c r="E60" s="18"/>
      <c r="F60" s="18"/>
      <c r="G60" s="18"/>
    </row>
    <row r="61" spans="1:7" x14ac:dyDescent="0.25">
      <c r="A61" s="33"/>
      <c r="C61" s="12"/>
      <c r="F61" s="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</row>
    <row r="104" spans="3:8" x14ac:dyDescent="0.25">
      <c r="C104" s="2"/>
    </row>
    <row r="105" spans="3:8" x14ac:dyDescent="0.25">
      <c r="C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5:G59 G11 G14">
    <cfRule type="containsText" dxfId="62" priority="197" operator="containsText" text="New Tag Required">
      <formula>NOT(ISERROR(SEARCH("New Tag Required",G11)))</formula>
    </cfRule>
  </conditionalFormatting>
  <conditionalFormatting sqref="D45:D105 D11:D12 D16:D19">
    <cfRule type="containsText" dxfId="61" priority="196" operator="containsText" text="Yes">
      <formula>NOT(ISERROR(SEARCH("Yes",D11)))</formula>
    </cfRule>
  </conditionalFormatting>
  <conditionalFormatting sqref="H45:H105 H206:H427 H11 H14">
    <cfRule type="containsText" dxfId="60" priority="184" operator="containsText" text="New Sign Required">
      <formula>NOT(ISERROR(SEARCH("New Sign Required",H11)))</formula>
    </cfRule>
  </conditionalFormatting>
  <conditionalFormatting sqref="G45:G105 G11:H11 G14:H14">
    <cfRule type="containsText" dxfId="59" priority="183" operator="containsText" text="Action Required">
      <formula>NOT(ISERROR(SEARCH("Action Required",G11)))</formula>
    </cfRule>
  </conditionalFormatting>
  <conditionalFormatting sqref="H45:H105">
    <cfRule type="containsText" dxfId="58" priority="182" operator="containsText" text="Action Required">
      <formula>NOT(ISERROR(SEARCH("Action Required",H45)))</formula>
    </cfRule>
  </conditionalFormatting>
  <conditionalFormatting sqref="G41:G44 G21:G38 G16 G18:G19">
    <cfRule type="containsText" dxfId="57" priority="124" operator="containsText" text="New Tag Required">
      <formula>NOT(ISERROR(SEARCH("New Tag Required",G16)))</formula>
    </cfRule>
  </conditionalFormatting>
  <conditionalFormatting sqref="D21:D44">
    <cfRule type="containsText" dxfId="56" priority="123" operator="containsText" text="Yes">
      <formula>NOT(ISERROR(SEARCH("Yes",D21)))</formula>
    </cfRule>
  </conditionalFormatting>
  <conditionalFormatting sqref="H41:H44 H21:H38 H16 H18:H19">
    <cfRule type="containsText" dxfId="55" priority="122" operator="containsText" text="New Sign Required">
      <formula>NOT(ISERROR(SEARCH("New Sign Required",H16)))</formula>
    </cfRule>
  </conditionalFormatting>
  <conditionalFormatting sqref="G41:G44 G21:G38 G16 G18:G19">
    <cfRule type="containsText" dxfId="54" priority="121" operator="containsText" text="Action Required">
      <formula>NOT(ISERROR(SEARCH("Action Required",G16)))</formula>
    </cfRule>
  </conditionalFormatting>
  <conditionalFormatting sqref="H41:H44 H21:H38 H16 H18:H19">
    <cfRule type="containsText" dxfId="53" priority="120" operator="containsText" text="Action Required">
      <formula>NOT(ISERROR(SEARCH("Action Required",H16)))</formula>
    </cfRule>
  </conditionalFormatting>
  <conditionalFormatting sqref="D12">
    <cfRule type="containsText" dxfId="52" priority="118" operator="containsText" text="Yes">
      <formula>NOT(ISERROR(SEARCH("Yes",D12)))</formula>
    </cfRule>
  </conditionalFormatting>
  <conditionalFormatting sqref="D106:D205">
    <cfRule type="containsText" dxfId="51" priority="116" operator="containsText" text="Yes">
      <formula>NOT(ISERROR(SEARCH("Yes",D106)))</formula>
    </cfRule>
  </conditionalFormatting>
  <conditionalFormatting sqref="H106:H205">
    <cfRule type="containsText" dxfId="50" priority="115" operator="containsText" text="New Sign Required">
      <formula>NOT(ISERROR(SEARCH("New Sign Required",H106)))</formula>
    </cfRule>
  </conditionalFormatting>
  <conditionalFormatting sqref="G106:G205">
    <cfRule type="containsText" dxfId="49" priority="114" operator="containsText" text="Action Required">
      <formula>NOT(ISERROR(SEARCH("Action Required",G106)))</formula>
    </cfRule>
  </conditionalFormatting>
  <conditionalFormatting sqref="H106:H205">
    <cfRule type="containsText" dxfId="48" priority="113" operator="containsText" text="Action Required">
      <formula>NOT(ISERROR(SEARCH("Action Required",H106)))</formula>
    </cfRule>
  </conditionalFormatting>
  <conditionalFormatting sqref="D14:D15">
    <cfRule type="containsText" dxfId="47" priority="110" operator="containsText" text="Yes">
      <formula>NOT(ISERROR(SEARCH("Yes",D14)))</formula>
    </cfRule>
  </conditionalFormatting>
  <conditionalFormatting sqref="D13">
    <cfRule type="containsText" dxfId="46" priority="99" operator="containsText" text="Yes">
      <formula>NOT(ISERROR(SEARCH("Yes",D13)))</formula>
    </cfRule>
  </conditionalFormatting>
  <conditionalFormatting sqref="J2:N2">
    <cfRule type="cellIs" dxfId="45" priority="90" operator="notEqual">
      <formula>0</formula>
    </cfRule>
  </conditionalFormatting>
  <conditionalFormatting sqref="J21:J37 J7:J19">
    <cfRule type="cellIs" dxfId="44" priority="89" operator="equal">
      <formula>0</formula>
    </cfRule>
  </conditionalFormatting>
  <conditionalFormatting sqref="M7:M37">
    <cfRule type="cellIs" dxfId="43" priority="88" operator="equal">
      <formula>0</formula>
    </cfRule>
  </conditionalFormatting>
  <conditionalFormatting sqref="J21:J37 J7:J19 M7:M37">
    <cfRule type="cellIs" dxfId="42" priority="85" operator="equal">
      <formula>"In Progress"</formula>
    </cfRule>
    <cfRule type="cellIs" dxfId="41" priority="86" operator="equal">
      <formula>"Log Issues"</formula>
    </cfRule>
    <cfRule type="cellIs" dxfId="40" priority="87" operator="equal">
      <formula>"N/A"</formula>
    </cfRule>
  </conditionalFormatting>
  <conditionalFormatting sqref="K7:L19">
    <cfRule type="expression" dxfId="39" priority="84">
      <formula>$J7="Log Issues"</formula>
    </cfRule>
  </conditionalFormatting>
  <conditionalFormatting sqref="N7:N13 N16:N20">
    <cfRule type="expression" dxfId="38" priority="83">
      <formula>$M7="Log Issues"</formula>
    </cfRule>
  </conditionalFormatting>
  <conditionalFormatting sqref="G9">
    <cfRule type="containsText" dxfId="37" priority="82" operator="containsText" text="New Tag Required">
      <formula>NOT(ISERROR(SEARCH("New Tag Required",G9)))</formula>
    </cfRule>
  </conditionalFormatting>
  <conditionalFormatting sqref="H9">
    <cfRule type="containsText" dxfId="36" priority="81" operator="containsText" text="New Sign Required">
      <formula>NOT(ISERROR(SEARCH("New Sign Required",H9)))</formula>
    </cfRule>
  </conditionalFormatting>
  <conditionalFormatting sqref="G9">
    <cfRule type="containsText" dxfId="35" priority="80" operator="containsText" text="Action Required">
      <formula>NOT(ISERROR(SEARCH("Action Required",G9)))</formula>
    </cfRule>
  </conditionalFormatting>
  <conditionalFormatting sqref="H9">
    <cfRule type="containsText" dxfId="34" priority="79" operator="containsText" text="Action Required">
      <formula>NOT(ISERROR(SEARCH("Action Required",H9)))</formula>
    </cfRule>
  </conditionalFormatting>
  <conditionalFormatting sqref="G7">
    <cfRule type="containsText" dxfId="33" priority="78" operator="containsText" text="New Tag Required">
      <formula>NOT(ISERROR(SEARCH("New Tag Required",G7)))</formula>
    </cfRule>
  </conditionalFormatting>
  <conditionalFormatting sqref="D7">
    <cfRule type="containsText" dxfId="32" priority="77" operator="containsText" text="Yes">
      <formula>NOT(ISERROR(SEARCH("Yes",D7)))</formula>
    </cfRule>
  </conditionalFormatting>
  <conditionalFormatting sqref="H7">
    <cfRule type="containsText" dxfId="31" priority="76" operator="containsText" text="New Sign Required">
      <formula>NOT(ISERROR(SEARCH("New Sign Required",H7)))</formula>
    </cfRule>
  </conditionalFormatting>
  <conditionalFormatting sqref="G7">
    <cfRule type="containsText" dxfId="30" priority="75" operator="containsText" text="Action Required">
      <formula>NOT(ISERROR(SEARCH("Action Required",G7)))</formula>
    </cfRule>
  </conditionalFormatting>
  <conditionalFormatting sqref="H7">
    <cfRule type="containsText" dxfId="29" priority="74" operator="containsText" text="Action Required">
      <formula>NOT(ISERROR(SEARCH("Action Required",H7)))</formula>
    </cfRule>
  </conditionalFormatting>
  <conditionalFormatting sqref="N14:N15">
    <cfRule type="expression" dxfId="28" priority="226">
      <formula>#REF!="Log Issues"</formula>
    </cfRule>
  </conditionalFormatting>
  <conditionalFormatting sqref="D9:D10">
    <cfRule type="containsText" dxfId="27" priority="62" operator="containsText" text="Yes">
      <formula>NOT(ISERROR(SEARCH("Yes",D9)))</formula>
    </cfRule>
  </conditionalFormatting>
  <conditionalFormatting sqref="G12:G13">
    <cfRule type="containsText" dxfId="26" priority="43" operator="containsText" text="New Tag Required">
      <formula>NOT(ISERROR(SEARCH("New Tag Required",G12)))</formula>
    </cfRule>
  </conditionalFormatting>
  <conditionalFormatting sqref="H12:H13">
    <cfRule type="containsText" dxfId="25" priority="42" operator="containsText" text="New Sign Required">
      <formula>NOT(ISERROR(SEARCH("New Sign Required",H12)))</formula>
    </cfRule>
  </conditionalFormatting>
  <conditionalFormatting sqref="G12:G13">
    <cfRule type="containsText" dxfId="24" priority="41" operator="containsText" text="Action Required">
      <formula>NOT(ISERROR(SEARCH("Action Required",G12)))</formula>
    </cfRule>
  </conditionalFormatting>
  <conditionalFormatting sqref="H12:H13">
    <cfRule type="containsText" dxfId="23" priority="40" operator="containsText" text="Action Required">
      <formula>NOT(ISERROR(SEARCH("Action Required",H12)))</formula>
    </cfRule>
  </conditionalFormatting>
  <conditionalFormatting sqref="D6">
    <cfRule type="containsText" dxfId="22" priority="30" operator="containsText" text="Yes">
      <formula>NOT(ISERROR(SEARCH("Yes",D6)))</formula>
    </cfRule>
  </conditionalFormatting>
  <conditionalFormatting sqref="G6">
    <cfRule type="containsText" dxfId="21" priority="19" operator="containsText" text="Action Required">
      <formula>NOT(ISERROR(SEARCH("Action Required",G6)))</formula>
    </cfRule>
  </conditionalFormatting>
  <conditionalFormatting sqref="J6">
    <cfRule type="cellIs" dxfId="20" priority="26" operator="equal">
      <formula>0</formula>
    </cfRule>
  </conditionalFormatting>
  <conditionalFormatting sqref="M6">
    <cfRule type="cellIs" dxfId="19" priority="25" operator="equal">
      <formula>0</formula>
    </cfRule>
  </conditionalFormatting>
  <conditionalFormatting sqref="J6 M6">
    <cfRule type="cellIs" dxfId="18" priority="22" operator="equal">
      <formula>"In Progress"</formula>
    </cfRule>
    <cfRule type="cellIs" dxfId="17" priority="23" operator="equal">
      <formula>"Log Issues"</formula>
    </cfRule>
    <cfRule type="cellIs" dxfId="16" priority="24" operator="equal">
      <formula>"N/A"</formula>
    </cfRule>
  </conditionalFormatting>
  <conditionalFormatting sqref="G6">
    <cfRule type="containsText" dxfId="15" priority="21" operator="containsText" text="New Tag Required">
      <formula>NOT(ISERROR(SEARCH("New Tag Required",G6)))</formula>
    </cfRule>
  </conditionalFormatting>
  <conditionalFormatting sqref="H6">
    <cfRule type="containsText" dxfId="14" priority="20" operator="containsText" text="New Sign Required">
      <formula>NOT(ISERROR(SEARCH("New Sign Required",H6)))</formula>
    </cfRule>
  </conditionalFormatting>
  <conditionalFormatting sqref="H6">
    <cfRule type="containsText" dxfId="13" priority="18" operator="containsText" text="Action Required">
      <formula>NOT(ISERROR(SEARCH("Action Required",H6)))</formula>
    </cfRule>
  </conditionalFormatting>
  <conditionalFormatting sqref="G10">
    <cfRule type="containsText" dxfId="12" priority="13" operator="containsText" text="New Tag Required">
      <formula>NOT(ISERROR(SEARCH("New Tag Required",G10)))</formula>
    </cfRule>
  </conditionalFormatting>
  <conditionalFormatting sqref="H10">
    <cfRule type="containsText" dxfId="11" priority="12" operator="containsText" text="New Sign Required">
      <formula>NOT(ISERROR(SEARCH("New Sign Required",H10)))</formula>
    </cfRule>
  </conditionalFormatting>
  <conditionalFormatting sqref="G10">
    <cfRule type="containsText" dxfId="10" priority="11" operator="containsText" text="Action Required">
      <formula>NOT(ISERROR(SEARCH("Action Required",G10)))</formula>
    </cfRule>
  </conditionalFormatting>
  <conditionalFormatting sqref="H10">
    <cfRule type="containsText" dxfId="9" priority="10" operator="containsText" text="Action Required">
      <formula>NOT(ISERROR(SEARCH("Action Required",H10)))</formula>
    </cfRule>
  </conditionalFormatting>
  <conditionalFormatting sqref="G15">
    <cfRule type="containsText" dxfId="8" priority="9" operator="containsText" text="New Tag Required">
      <formula>NOT(ISERROR(SEARCH("New Tag Required",G15)))</formula>
    </cfRule>
  </conditionalFormatting>
  <conditionalFormatting sqref="H15">
    <cfRule type="containsText" dxfId="7" priority="8" operator="containsText" text="New Sign Required">
      <formula>NOT(ISERROR(SEARCH("New Sign Required",H15)))</formula>
    </cfRule>
  </conditionalFormatting>
  <conditionalFormatting sqref="G15">
    <cfRule type="containsText" dxfId="6" priority="7" operator="containsText" text="Action Required">
      <formula>NOT(ISERROR(SEARCH("Action Required",G15)))</formula>
    </cfRule>
  </conditionalFormatting>
  <conditionalFormatting sqref="H15">
    <cfRule type="containsText" dxfId="5" priority="6" operator="containsText" text="Action Required">
      <formula>NOT(ISERROR(SEARCH("Action Required",H15)))</formula>
    </cfRule>
  </conditionalFormatting>
  <conditionalFormatting sqref="G17">
    <cfRule type="containsText" dxfId="4" priority="5" operator="containsText" text="New Tag Required">
      <formula>NOT(ISERROR(SEARCH("New Tag Required",G17)))</formula>
    </cfRule>
  </conditionalFormatting>
  <conditionalFormatting sqref="H17">
    <cfRule type="containsText" dxfId="3" priority="4" operator="containsText" text="New Sign Required">
      <formula>NOT(ISERROR(SEARCH("New Sign Required",H17)))</formula>
    </cfRule>
  </conditionalFormatting>
  <conditionalFormatting sqref="G17">
    <cfRule type="containsText" dxfId="2" priority="3" operator="containsText" text="Action Required">
      <formula>NOT(ISERROR(SEARCH("Action Required",G17)))</formula>
    </cfRule>
  </conditionalFormatting>
  <conditionalFormatting sqref="H17">
    <cfRule type="containsText" dxfId="1" priority="2" operator="containsText" text="Action Required">
      <formula>NOT(ISERROR(SEARCH("Action Required",H17)))</formula>
    </cfRule>
  </conditionalFormatting>
  <conditionalFormatting sqref="D8">
    <cfRule type="containsText" dxfId="0" priority="1" operator="containsText" text="Yes">
      <formula>NOT(ISERROR(SEARCH("Yes",D8)))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1:D80 D6:D19">
      <formula1>YesNo</formula1>
    </dataValidation>
    <dataValidation type="list" allowBlank="1" showInputMessage="1" showErrorMessage="1" sqref="H206:H410">
      <formula1>DoorSignage</formula1>
    </dataValidation>
  </dataValidations>
  <pageMargins left="0.7" right="0.7" top="0.75" bottom="0.75" header="0.3" footer="0.3"/>
  <pageSetup scale="72" fitToHeight="0" orientation="landscape" r:id="rId1"/>
  <ignoredErrors>
    <ignoredError sqref="B17:B18 B6:B8 B15:B16 B9:B10 B11:B1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H41:H205 H21:H38 H6:H19</xm:sqref>
        </x14:dataValidation>
        <x14:dataValidation type="list" allowBlank="1" showInputMessage="1" showErrorMessage="1">
          <x14:formula1>
            <xm:f>Lookup!$A$1:$A$4</xm:f>
          </x14:formula1>
          <xm:sqref>G41:G205 G21:G38 G6:G19</xm:sqref>
        </x14:dataValidation>
        <x14:dataValidation type="list" allowBlank="1" showInputMessage="1">
          <x14:formula1>
            <xm:f>Lookup!$E$1:$E$40</xm:f>
          </x14:formula1>
          <xm:sqref>I6:I18 C6:C19 C21:C205</xm:sqref>
        </x14:dataValidation>
        <x14:dataValidation type="list" allowBlank="1" showInputMessage="1" showErrorMessage="1">
          <x14:formula1>
            <xm:f>Lookup!$F:$F</xm:f>
          </x14:formula1>
          <xm:sqref>J21:J37 M6:M37 J6:J19</xm:sqref>
        </x14:dataValidation>
        <x14:dataValidation type="list" allowBlank="1" showInputMessage="1" showErrorMessage="1">
          <x14:formula1>
            <xm:f>[1]Lookup!#REF!</xm:f>
          </x14:formula1>
          <xm:sqref>O7:O20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0243</v>
      </c>
      <c r="B206" s="4" t="str">
        <f>([2]UKBuilding_List!B206)</f>
        <v>Greg Page Apartments 1</v>
      </c>
    </row>
    <row r="207" spans="1:2" x14ac:dyDescent="0.25">
      <c r="A207" s="3" t="str">
        <f>([2]UKBuilding_List!A207)</f>
        <v>0244</v>
      </c>
      <c r="B207" s="4" t="str">
        <f>([2]UKBuilding_List!B207)</f>
        <v>Greg Page Apartments 2</v>
      </c>
    </row>
    <row r="208" spans="1:2" x14ac:dyDescent="0.25">
      <c r="A208" s="3" t="str">
        <f>([2]UKBuilding_List!A208)</f>
        <v>0245</v>
      </c>
      <c r="B208" s="4" t="str">
        <f>([2]UKBuilding_List!B208)</f>
        <v>Greg Page Apartments 3</v>
      </c>
    </row>
    <row r="209" spans="1:2" x14ac:dyDescent="0.25">
      <c r="A209" s="3" t="str">
        <f>([2]UKBuilding_List!A209)</f>
        <v>0246</v>
      </c>
      <c r="B209" s="4" t="str">
        <f>([2]UKBuilding_List!B209)</f>
        <v>Greg Page Apartments 4</v>
      </c>
    </row>
    <row r="210" spans="1:2" x14ac:dyDescent="0.25">
      <c r="A210" s="3" t="str">
        <f>([2]UKBuilding_List!A210)</f>
        <v>0247</v>
      </c>
      <c r="B210" s="4" t="str">
        <f>([2]UKBuilding_List!B210)</f>
        <v>Greg Page Apartments 5</v>
      </c>
    </row>
    <row r="211" spans="1:2" x14ac:dyDescent="0.25">
      <c r="A211" s="3" t="str">
        <f>([2]UKBuilding_List!A211)</f>
        <v>0248</v>
      </c>
      <c r="B211" s="4" t="str">
        <f>([2]UKBuilding_List!B211)</f>
        <v>Greg Page Apartments 6</v>
      </c>
    </row>
    <row r="212" spans="1:2" x14ac:dyDescent="0.25">
      <c r="A212" s="3" t="str">
        <f>([2]UKBuilding_List!A212)</f>
        <v>0249</v>
      </c>
      <c r="B212" s="4" t="str">
        <f>([2]UKBuilding_List!B212)</f>
        <v>Greg Page Apartments 7</v>
      </c>
    </row>
    <row r="213" spans="1:2" x14ac:dyDescent="0.25">
      <c r="A213" s="3" t="str">
        <f>([2]UKBuilding_List!A213)</f>
        <v>0250</v>
      </c>
      <c r="B213" s="4" t="str">
        <f>([2]UKBuilding_List!B213)</f>
        <v>Greg Page Apartments 8</v>
      </c>
    </row>
    <row r="214" spans="1:2" x14ac:dyDescent="0.25">
      <c r="A214" s="3" t="str">
        <f>([2]UKBuilding_List!A214)</f>
        <v>0252</v>
      </c>
      <c r="B214" s="4" t="str">
        <f>([2]UKBuilding_List!B214)</f>
        <v>Greg Page Apartments 10</v>
      </c>
    </row>
    <row r="215" spans="1:2" x14ac:dyDescent="0.25">
      <c r="A215" s="3" t="str">
        <f>([2]UKBuilding_List!A215)</f>
        <v>0253</v>
      </c>
      <c r="B215" s="4" t="str">
        <f>([2]UKBuilding_List!B215)</f>
        <v>Greg Page Apartments 11</v>
      </c>
    </row>
    <row r="216" spans="1:2" x14ac:dyDescent="0.25">
      <c r="A216" s="3" t="str">
        <f>([2]UKBuilding_List!A216)</f>
        <v>0254</v>
      </c>
      <c r="B216" s="4" t="str">
        <f>([2]UKBuilding_List!B216)</f>
        <v>Greg Page Apartments 12</v>
      </c>
    </row>
    <row r="217" spans="1:2" x14ac:dyDescent="0.25">
      <c r="A217" s="3" t="str">
        <f>([2]UKBuilding_List!A217)</f>
        <v>0255</v>
      </c>
      <c r="B217" s="4" t="str">
        <f>([2]UKBuilding_List!B217)</f>
        <v>Greg Page Apartments 13</v>
      </c>
    </row>
    <row r="218" spans="1:2" x14ac:dyDescent="0.25">
      <c r="A218" s="3" t="str">
        <f>([2]UKBuilding_List!A218)</f>
        <v>0256</v>
      </c>
      <c r="B218" s="4" t="str">
        <f>([2]UKBuilding_List!B218)</f>
        <v>Greg Page Apartments 14</v>
      </c>
    </row>
    <row r="219" spans="1:2" x14ac:dyDescent="0.25">
      <c r="A219" s="3" t="str">
        <f>([2]UKBuilding_List!A219)</f>
        <v>0257</v>
      </c>
      <c r="B219" s="4" t="str">
        <f>([2]UKBuilding_List!B219)</f>
        <v>Greg Page Apartments 15</v>
      </c>
    </row>
    <row r="220" spans="1:2" x14ac:dyDescent="0.25">
      <c r="A220" s="3" t="str">
        <f>([2]UKBuilding_List!A220)</f>
        <v>0258</v>
      </c>
      <c r="B220" s="4" t="str">
        <f>([2]UKBuilding_List!B220)</f>
        <v>Greg Page Apartments 16</v>
      </c>
    </row>
    <row r="221" spans="1:2" x14ac:dyDescent="0.25">
      <c r="A221" s="3" t="str">
        <f>([2]UKBuilding_List!A221)</f>
        <v>0259</v>
      </c>
      <c r="B221" s="4" t="str">
        <f>([2]UKBuilding_List!B221)</f>
        <v>Greg Page Apartments 17</v>
      </c>
    </row>
    <row r="222" spans="1:2" x14ac:dyDescent="0.25">
      <c r="A222" s="3" t="str">
        <f>([2]UKBuilding_List!A222)</f>
        <v>0260</v>
      </c>
      <c r="B222" s="4" t="str">
        <f>([2]UKBuilding_List!B222)</f>
        <v>Greg Page Apartments 18</v>
      </c>
    </row>
    <row r="223" spans="1:2" x14ac:dyDescent="0.25">
      <c r="A223" s="3" t="str">
        <f>([2]UKBuilding_List!A223)</f>
        <v>0261</v>
      </c>
      <c r="B223" s="4" t="str">
        <f>([2]UKBuilding_List!B223)</f>
        <v>Greg Page Apartments 19</v>
      </c>
    </row>
    <row r="224" spans="1:2" x14ac:dyDescent="0.25">
      <c r="A224" s="3" t="str">
        <f>([2]UKBuilding_List!A224)</f>
        <v>0262</v>
      </c>
      <c r="B224" s="4" t="str">
        <f>([2]UKBuilding_List!B224)</f>
        <v>Greg Page Apartments 20</v>
      </c>
    </row>
    <row r="225" spans="1:2" x14ac:dyDescent="0.25">
      <c r="A225" s="3" t="str">
        <f>([2]UKBuilding_List!A225)</f>
        <v>0263</v>
      </c>
      <c r="B225" s="4" t="str">
        <f>([2]UKBuilding_List!B225)</f>
        <v>Greg Page Apartments 21</v>
      </c>
    </row>
    <row r="226" spans="1:2" x14ac:dyDescent="0.25">
      <c r="A226" s="3" t="str">
        <f>([2]UKBuilding_List!A226)</f>
        <v>0264</v>
      </c>
      <c r="B226" s="4" t="str">
        <f>([2]UKBuilding_List!B226)</f>
        <v>Greg Page Apartments 22</v>
      </c>
    </row>
    <row r="227" spans="1:2" x14ac:dyDescent="0.25">
      <c r="A227" s="3" t="str">
        <f>([2]UKBuilding_List!A227)</f>
        <v>0265</v>
      </c>
      <c r="B227" s="4" t="str">
        <f>([2]UKBuilding_List!B227)</f>
        <v>Greg Page Apartments 23</v>
      </c>
    </row>
    <row r="228" spans="1:2" x14ac:dyDescent="0.25">
      <c r="A228" s="3" t="str">
        <f>([2]UKBuilding_List!A228)</f>
        <v>0266</v>
      </c>
      <c r="B228" s="4" t="str">
        <f>([2]UKBuilding_List!B228)</f>
        <v>Greg Page Apartments 24</v>
      </c>
    </row>
    <row r="229" spans="1:2" x14ac:dyDescent="0.25">
      <c r="A229" s="3" t="str">
        <f>([2]UKBuilding_List!A229)</f>
        <v>0267</v>
      </c>
      <c r="B229" s="4" t="str">
        <f>([2]UKBuilding_List!B229)</f>
        <v>Greg Page Apartments 25</v>
      </c>
    </row>
    <row r="230" spans="1:2" x14ac:dyDescent="0.25">
      <c r="A230" s="3" t="str">
        <f>([2]UKBuilding_List!A230)</f>
        <v>0268</v>
      </c>
      <c r="B230" s="4" t="str">
        <f>([2]UKBuilding_List!B230)</f>
        <v>Greg Page Food Storage Laundry</v>
      </c>
    </row>
    <row r="231" spans="1:2" x14ac:dyDescent="0.25">
      <c r="A231" s="3" t="str">
        <f>([2]UKBuilding_List!A231)</f>
        <v>0269</v>
      </c>
      <c r="B231" s="4" t="str">
        <f>([2]UKBuilding_List!B231)</f>
        <v>Communications Building</v>
      </c>
    </row>
    <row r="232" spans="1:2" x14ac:dyDescent="0.25">
      <c r="A232" s="3" t="str">
        <f>([2]UKBuilding_List!A232)</f>
        <v>0272</v>
      </c>
      <c r="B232" s="4" t="str">
        <f>([2]UKBuilding_List!B232)</f>
        <v>Information Building</v>
      </c>
    </row>
    <row r="233" spans="1:2" x14ac:dyDescent="0.25">
      <c r="A233" s="3" t="str">
        <f>([2]UKBuilding_List!A233)</f>
        <v>0274</v>
      </c>
      <c r="B233" s="4" t="str">
        <f>([2]UKBuilding_List!B233)</f>
        <v>Moloney Building</v>
      </c>
    </row>
    <row r="234" spans="1:2" x14ac:dyDescent="0.25">
      <c r="A234" s="3" t="str">
        <f>([2]UKBuilding_List!A234)</f>
        <v>0275</v>
      </c>
      <c r="B234" s="4" t="str">
        <f>([2]UKBuilding_List!B234)</f>
        <v>Bruce Poundstone Regulatory Services Building</v>
      </c>
    </row>
    <row r="235" spans="1:2" x14ac:dyDescent="0.25">
      <c r="A235" s="3" t="str">
        <f>([2]UKBuilding_List!A235)</f>
        <v>0276</v>
      </c>
      <c r="B235" s="4" t="str">
        <f>([2]UKBuilding_List!B235)</f>
        <v>Charles E. Barnhart Building</v>
      </c>
    </row>
    <row r="236" spans="1:2" x14ac:dyDescent="0.25">
      <c r="A236" s="3" t="str">
        <f>([2]UKBuilding_List!A236)</f>
        <v>0277</v>
      </c>
      <c r="B236" s="4" t="str">
        <f>([2]UKBuilding_List!B236)</f>
        <v>Nutter Football Training Facility</v>
      </c>
    </row>
    <row r="237" spans="1:2" x14ac:dyDescent="0.25">
      <c r="A237" s="3" t="str">
        <f>([2]UKBuilding_List!A237)</f>
        <v>0278</v>
      </c>
      <c r="B237" s="4" t="str">
        <f>([2]UKBuilding_List!B237)</f>
        <v>PPD Storage Building</v>
      </c>
    </row>
    <row r="238" spans="1:2" x14ac:dyDescent="0.25">
      <c r="A238" s="3" t="str">
        <f>([2]UKBuilding_List!A238)</f>
        <v>0279</v>
      </c>
      <c r="B238" s="4" t="str">
        <f>([2]UKBuilding_List!B238)</f>
        <v>BIRP Building</v>
      </c>
    </row>
    <row r="239" spans="1:2" x14ac:dyDescent="0.25">
      <c r="A239" s="3" t="str">
        <f>([2]UKBuilding_List!A239)</f>
        <v>0281</v>
      </c>
      <c r="B239" s="4" t="str">
        <f>([2]UKBuilding_List!B239)</f>
        <v>Oliver H. Raymond Civil Engineering</v>
      </c>
    </row>
    <row r="240" spans="1:2" x14ac:dyDescent="0.25">
      <c r="A240" s="3" t="str">
        <f>([2]UKBuilding_List!A240)</f>
        <v>0282</v>
      </c>
      <c r="B240" s="4" t="str">
        <f>([2]UKBuilding_List!B240)</f>
        <v>Gas Storage Building</v>
      </c>
    </row>
    <row r="241" spans="1:2" x14ac:dyDescent="0.25">
      <c r="A241" s="3" t="str">
        <f>([2]UKBuilding_List!A241)</f>
        <v>0283</v>
      </c>
      <c r="B241" s="4" t="str">
        <f>([2]UKBuilding_List!B241)</f>
        <v>Hagan Baseball Stadium</v>
      </c>
    </row>
    <row r="242" spans="1:2" x14ac:dyDescent="0.25">
      <c r="A242" s="3" t="str">
        <f>([2]UKBuilding_List!A242)</f>
        <v>0284</v>
      </c>
      <c r="B242" s="4" t="str">
        <f>([2]UKBuilding_List!B242)</f>
        <v>Kentucky Clinic</v>
      </c>
    </row>
    <row r="243" spans="1:2" x14ac:dyDescent="0.25">
      <c r="A243" s="3" t="str">
        <f>([2]UKBuilding_List!A243)</f>
        <v>0285</v>
      </c>
      <c r="B243" s="4" t="str">
        <f>([2]UKBuilding_List!B243)</f>
        <v>Nutter Field House</v>
      </c>
    </row>
    <row r="244" spans="1:2" x14ac:dyDescent="0.25">
      <c r="A244" s="3" t="str">
        <f>([2]UKBuilding_List!A244)</f>
        <v>0286</v>
      </c>
      <c r="B244" s="4" t="str">
        <f>([2]UKBuilding_List!B244)</f>
        <v>ASTeCC</v>
      </c>
    </row>
    <row r="245" spans="1:2" x14ac:dyDescent="0.25">
      <c r="A245" s="3" t="str">
        <f>([2]UKBuilding_List!A245)</f>
        <v>0287</v>
      </c>
      <c r="B245" s="4" t="str">
        <f>([2]UKBuilding_List!B245)</f>
        <v>Electric HVAC Building</v>
      </c>
    </row>
    <row r="246" spans="1:2" x14ac:dyDescent="0.25">
      <c r="A246" s="3" t="str">
        <f>([2]UKBuilding_List!A246)</f>
        <v>0288</v>
      </c>
      <c r="B246" s="4" t="str">
        <f>([2]UKBuilding_List!B246)</f>
        <v>PPD Greenhouse</v>
      </c>
    </row>
    <row r="247" spans="1:2" x14ac:dyDescent="0.25">
      <c r="A247" s="3" t="str">
        <f>([2]UKBuilding_List!A247)</f>
        <v>0289</v>
      </c>
      <c r="B247" s="4" t="str">
        <f>([2]UKBuilding_List!B247)</f>
        <v>Hazardous Waste Storage</v>
      </c>
    </row>
    <row r="248" spans="1:2" x14ac:dyDescent="0.25">
      <c r="A248" s="3" t="str">
        <f>([2]UKBuilding_List!A248)</f>
        <v>0293</v>
      </c>
      <c r="B248" s="4" t="str">
        <f>([2]UKBuilding_List!B248)</f>
        <v>UK Chandler Hospital</v>
      </c>
    </row>
    <row r="249" spans="1:2" x14ac:dyDescent="0.25">
      <c r="A249" s="3" t="str">
        <f>([2]UKBuilding_List!A249)</f>
        <v>0294</v>
      </c>
      <c r="B249" s="4" t="str">
        <f>([2]UKBuilding_List!B249)</f>
        <v>Gill Heart Institute</v>
      </c>
    </row>
    <row r="250" spans="1:2" x14ac:dyDescent="0.25">
      <c r="A250" s="3" t="str">
        <f>([2]UKBuilding_List!A250)</f>
        <v>0297</v>
      </c>
      <c r="B250" s="4" t="str">
        <f>([2]UKBuilding_List!B250)</f>
        <v>Dental Science Building</v>
      </c>
    </row>
    <row r="251" spans="1:2" x14ac:dyDescent="0.25">
      <c r="A251" s="3" t="str">
        <f>([2]UKBuilding_List!A251)</f>
        <v>0298</v>
      </c>
      <c r="B251" s="4" t="str">
        <f>([2]UKBuilding_List!B251)</f>
        <v>William R. Willard Medical Education Building</v>
      </c>
    </row>
    <row r="252" spans="1:2" x14ac:dyDescent="0.25">
      <c r="A252" s="3" t="str">
        <f>([2]UKBuilding_List!A252)</f>
        <v>0300</v>
      </c>
      <c r="B252" s="4" t="str">
        <f>([2]UKBuilding_List!B252)</f>
        <v>Arboretum Tool Shed</v>
      </c>
    </row>
    <row r="253" spans="1:2" x14ac:dyDescent="0.25">
      <c r="A253" s="3" t="str">
        <f>([2]UKBuilding_List!A253)</f>
        <v>0301</v>
      </c>
      <c r="B253" s="4" t="str">
        <f>([2]UKBuilding_List!B253)</f>
        <v>154 Bonnie Brae</v>
      </c>
    </row>
    <row r="254" spans="1:2" x14ac:dyDescent="0.25">
      <c r="A254" s="3" t="str">
        <f>([2]UKBuilding_List!A254)</f>
        <v>0302</v>
      </c>
      <c r="B254" s="4" t="str">
        <f>([2]UKBuilding_List!B254)</f>
        <v>Dorotha Oatts Smith Visitor Center</v>
      </c>
    </row>
    <row r="255" spans="1:2" x14ac:dyDescent="0.25">
      <c r="A255" s="3" t="str">
        <f>([2]UKBuilding_List!A255)</f>
        <v>0305</v>
      </c>
      <c r="B255" s="4" t="str">
        <f>([2]UKBuilding_List!B255)</f>
        <v>Peter P. Bosomworth Health Sciences Research Building</v>
      </c>
    </row>
    <row r="256" spans="1:2" x14ac:dyDescent="0.25">
      <c r="A256" s="3" t="str">
        <f>([2]UKBuilding_List!A256)</f>
        <v>0312</v>
      </c>
      <c r="B256" s="4" t="str">
        <f>([2]UKBuilding_List!B256)</f>
        <v>Plant Sciences</v>
      </c>
    </row>
    <row r="257" spans="1:2" x14ac:dyDescent="0.25">
      <c r="A257" s="3" t="str">
        <f>([2]UKBuilding_List!A257)</f>
        <v>0314</v>
      </c>
      <c r="B257" s="4" t="str">
        <f>([2]UKBuilding_List!B257)</f>
        <v>252 East Maxwell St</v>
      </c>
    </row>
    <row r="258" spans="1:2" x14ac:dyDescent="0.25">
      <c r="A258" s="3" t="str">
        <f>([2]UKBuilding_List!A258)</f>
        <v>0315</v>
      </c>
      <c r="B258" s="4" t="str">
        <f>([2]UKBuilding_List!B258)</f>
        <v>206 East Maxwell St</v>
      </c>
    </row>
    <row r="259" spans="1:2" x14ac:dyDescent="0.25">
      <c r="A259" s="3" t="str">
        <f>([2]UKBuilding_List!A259)</f>
        <v>0324</v>
      </c>
      <c r="B259" s="4" t="str">
        <f>([2]UKBuilding_List!B259)</f>
        <v>315 Scott St</v>
      </c>
    </row>
    <row r="260" spans="1:2" x14ac:dyDescent="0.25">
      <c r="A260" s="3" t="str">
        <f>([2]UKBuilding_List!A260)</f>
        <v>0325</v>
      </c>
      <c r="B260" s="4" t="str">
        <f>([2]UKBuilding_List!B260)</f>
        <v>317 Scott St</v>
      </c>
    </row>
    <row r="261" spans="1:2" x14ac:dyDescent="0.25">
      <c r="A261" s="3" t="str">
        <f>([2]UKBuilding_List!A261)</f>
        <v>0327</v>
      </c>
      <c r="B261" s="4" t="str">
        <f>([2]UKBuilding_List!B261)</f>
        <v>321 Scott St</v>
      </c>
    </row>
    <row r="262" spans="1:2" x14ac:dyDescent="0.25">
      <c r="A262" s="3" t="str">
        <f>([2]UKBuilding_List!A262)</f>
        <v>0333</v>
      </c>
      <c r="B262" s="4" t="str">
        <f>([2]UKBuilding_List!B262)</f>
        <v>641 South Limestone St</v>
      </c>
    </row>
    <row r="263" spans="1:2" x14ac:dyDescent="0.25">
      <c r="A263" s="3" t="str">
        <f>([2]UKBuilding_List!A263)</f>
        <v>0336</v>
      </c>
      <c r="B263" s="4" t="str">
        <f>([2]UKBuilding_List!B263)</f>
        <v>Thomas D Clark Building</v>
      </c>
    </row>
    <row r="264" spans="1:2" x14ac:dyDescent="0.25">
      <c r="A264" s="3" t="str">
        <f>([2]UKBuilding_List!A264)</f>
        <v>0337</v>
      </c>
      <c r="B264" s="4" t="str">
        <f>([2]UKBuilding_List!B264)</f>
        <v>663 South Limestone Garage</v>
      </c>
    </row>
    <row r="265" spans="1:2" x14ac:dyDescent="0.25">
      <c r="A265" s="3" t="str">
        <f>([2]UKBuilding_List!A265)</f>
        <v>0343</v>
      </c>
      <c r="B265" s="4" t="str">
        <f>([2]UKBuilding_List!B265)</f>
        <v>Bingham Davis House</v>
      </c>
    </row>
    <row r="266" spans="1:2" x14ac:dyDescent="0.25">
      <c r="A266" s="3" t="str">
        <f>([2]UKBuilding_List!A266)</f>
        <v>0344</v>
      </c>
      <c r="B266" s="4" t="str">
        <f>([2]UKBuilding_List!B266)</f>
        <v>Raymond F. Betts House</v>
      </c>
    </row>
    <row r="267" spans="1:2" x14ac:dyDescent="0.25">
      <c r="A267" s="3" t="str">
        <f>([2]UKBuilding_List!A267)</f>
        <v>0345</v>
      </c>
      <c r="B267" s="4" t="str">
        <f>([2]UKBuilding_List!B267)</f>
        <v>Max Kade German House and Cultural Center</v>
      </c>
    </row>
    <row r="268" spans="1:2" x14ac:dyDescent="0.25">
      <c r="A268" s="3" t="str">
        <f>([2]UKBuilding_List!A268)</f>
        <v>0346</v>
      </c>
      <c r="B268" s="4" t="str">
        <f>([2]UKBuilding_List!B268)</f>
        <v>654 Maxwelton Ct</v>
      </c>
    </row>
    <row r="269" spans="1:2" x14ac:dyDescent="0.25">
      <c r="A269" s="3" t="str">
        <f>([2]UKBuilding_List!A269)</f>
        <v>0347</v>
      </c>
      <c r="B269" s="4" t="str">
        <f>([2]UKBuilding_List!B269)</f>
        <v>624 Maxwelton Ct</v>
      </c>
    </row>
    <row r="270" spans="1:2" x14ac:dyDescent="0.25">
      <c r="A270" s="3" t="str">
        <f>([2]UKBuilding_List!A270)</f>
        <v>0348</v>
      </c>
      <c r="B270" s="4" t="str">
        <f>([2]UKBuilding_List!B270)</f>
        <v>626 Maxwelton Ct</v>
      </c>
    </row>
    <row r="271" spans="1:2" x14ac:dyDescent="0.25">
      <c r="A271" s="3" t="str">
        <f>([2]UKBuilding_List!A271)</f>
        <v>0349</v>
      </c>
      <c r="B271" s="4" t="str">
        <f>([2]UKBuilding_List!B271)</f>
        <v>641 Maxwelton Ct</v>
      </c>
    </row>
    <row r="272" spans="1:2" x14ac:dyDescent="0.25">
      <c r="A272" s="3" t="str">
        <f>([2]UKBuilding_List!A272)</f>
        <v>0350</v>
      </c>
      <c r="B272" s="4" t="str">
        <f>([2]UKBuilding_List!B272)</f>
        <v>643 Maxwelton Ct</v>
      </c>
    </row>
    <row r="273" spans="1:2" x14ac:dyDescent="0.25">
      <c r="A273" s="3" t="str">
        <f>([2]UKBuilding_List!A273)</f>
        <v>0351</v>
      </c>
      <c r="B273" s="4" t="str">
        <f>([2]UKBuilding_List!B273)</f>
        <v>644 Maxwelton Ct</v>
      </c>
    </row>
    <row r="274" spans="1:2" x14ac:dyDescent="0.25">
      <c r="A274" s="3" t="str">
        <f>([2]UKBuilding_List!A274)</f>
        <v>0353</v>
      </c>
      <c r="B274" s="4" t="str">
        <f>([2]UKBuilding_List!B274)</f>
        <v>520 Oldham Ct</v>
      </c>
    </row>
    <row r="275" spans="1:2" x14ac:dyDescent="0.25">
      <c r="A275" s="3" t="str">
        <f>([2]UKBuilding_List!A275)</f>
        <v>0355</v>
      </c>
      <c r="B275" s="4" t="str">
        <f>([2]UKBuilding_List!B275)</f>
        <v>123 State St</v>
      </c>
    </row>
    <row r="276" spans="1:2" x14ac:dyDescent="0.25">
      <c r="A276" s="3" t="str">
        <f>([2]UKBuilding_List!A276)</f>
        <v>0356</v>
      </c>
      <c r="B276" s="4" t="str">
        <f>([2]UKBuilding_List!B276)</f>
        <v>119 State St</v>
      </c>
    </row>
    <row r="277" spans="1:2" x14ac:dyDescent="0.25">
      <c r="A277" s="3" t="str">
        <f>([2]UKBuilding_List!A277)</f>
        <v>0361</v>
      </c>
      <c r="B277" s="4" t="str">
        <f>([2]UKBuilding_List!B277)</f>
        <v>402 Pennsylvania Ct</v>
      </c>
    </row>
    <row r="278" spans="1:2" x14ac:dyDescent="0.25">
      <c r="A278" s="3" t="str">
        <f>([2]UKBuilding_List!A278)</f>
        <v>0362</v>
      </c>
      <c r="B278" s="4" t="str">
        <f>([2]UKBuilding_List!B278)</f>
        <v>405 Pennsylvania Ct</v>
      </c>
    </row>
    <row r="279" spans="1:2" x14ac:dyDescent="0.25">
      <c r="A279" s="3" t="str">
        <f>([2]UKBuilding_List!A279)</f>
        <v>0363</v>
      </c>
      <c r="B279" s="4" t="str">
        <f>([2]UKBuilding_List!B279)</f>
        <v>406 Pennsylvania Ct</v>
      </c>
    </row>
    <row r="280" spans="1:2" x14ac:dyDescent="0.25">
      <c r="A280" s="3" t="str">
        <f>([2]UKBuilding_List!A280)</f>
        <v>0365</v>
      </c>
      <c r="B280" s="4" t="str">
        <f>([2]UKBuilding_List!B280)</f>
        <v>410 Pennsylvania Ct</v>
      </c>
    </row>
    <row r="281" spans="1:2" x14ac:dyDescent="0.25">
      <c r="A281" s="3" t="str">
        <f>([2]UKBuilding_List!A281)</f>
        <v>0377</v>
      </c>
      <c r="B281" s="4" t="str">
        <f>([2]UKBuilding_List!B281)</f>
        <v>319 Rose Lane</v>
      </c>
    </row>
    <row r="282" spans="1:2" x14ac:dyDescent="0.25">
      <c r="A282" s="3" t="str">
        <f>([2]UKBuilding_List!A282)</f>
        <v>0378</v>
      </c>
      <c r="B282" s="4" t="str">
        <f>([2]UKBuilding_List!B282)</f>
        <v>321 Rose Lane</v>
      </c>
    </row>
    <row r="283" spans="1:2" x14ac:dyDescent="0.25">
      <c r="A283" s="3" t="str">
        <f>([2]UKBuilding_List!A283)</f>
        <v>0381</v>
      </c>
      <c r="B283" s="4" t="str">
        <f>([2]UKBuilding_List!B283)</f>
        <v>162-164 Gazette Avenue</v>
      </c>
    </row>
    <row r="284" spans="1:2" x14ac:dyDescent="0.25">
      <c r="A284" s="3" t="str">
        <f>([2]UKBuilding_List!A284)</f>
        <v>0386</v>
      </c>
      <c r="B284" s="4" t="str">
        <f>([2]UKBuilding_List!B284)</f>
        <v>150 Gazette Avenue</v>
      </c>
    </row>
    <row r="285" spans="1:2" x14ac:dyDescent="0.25">
      <c r="A285" s="3" t="str">
        <f>([2]UKBuilding_List!A285)</f>
        <v>0390</v>
      </c>
      <c r="B285" s="4" t="str">
        <f>([2]UKBuilding_List!B285)</f>
        <v>Bus Shelter #1</v>
      </c>
    </row>
    <row r="286" spans="1:2" x14ac:dyDescent="0.25">
      <c r="A286" s="3" t="str">
        <f>([2]UKBuilding_List!A286)</f>
        <v>0391</v>
      </c>
      <c r="B286" s="4" t="str">
        <f>([2]UKBuilding_List!B286)</f>
        <v>Bus Shelter #2</v>
      </c>
    </row>
    <row r="287" spans="1:2" x14ac:dyDescent="0.25">
      <c r="A287" s="3" t="str">
        <f>([2]UKBuilding_List!A287)</f>
        <v>0392</v>
      </c>
      <c r="B287" s="4" t="str">
        <f>([2]UKBuilding_List!B287)</f>
        <v>Bus Shelter #3</v>
      </c>
    </row>
    <row r="288" spans="1:2" x14ac:dyDescent="0.25">
      <c r="A288" s="3" t="str">
        <f>([2]UKBuilding_List!A288)</f>
        <v>0393</v>
      </c>
      <c r="B288" s="4" t="str">
        <f>([2]UKBuilding_List!B288)</f>
        <v>Bus Shelter #7</v>
      </c>
    </row>
    <row r="289" spans="1:2" x14ac:dyDescent="0.25">
      <c r="A289" s="3" t="str">
        <f>([2]UKBuilding_List!A289)</f>
        <v>0394</v>
      </c>
      <c r="B289" s="4" t="str">
        <f>([2]UKBuilding_List!B289)</f>
        <v>Bus Shelter #6</v>
      </c>
    </row>
    <row r="290" spans="1:2" x14ac:dyDescent="0.25">
      <c r="A290" s="3" t="str">
        <f>([2]UKBuilding_List!A290)</f>
        <v>0397</v>
      </c>
      <c r="B290" s="4" t="str">
        <f>([2]UKBuilding_List!B290)</f>
        <v>Bus Shelter #9</v>
      </c>
    </row>
    <row r="291" spans="1:2" x14ac:dyDescent="0.25">
      <c r="A291" s="3" t="str">
        <f>([2]UKBuilding_List!A291)</f>
        <v>0398</v>
      </c>
      <c r="B291" s="4" t="str">
        <f>([2]UKBuilding_List!B291)</f>
        <v>Bus Shelter #10</v>
      </c>
    </row>
    <row r="292" spans="1:2" x14ac:dyDescent="0.25">
      <c r="A292" s="3" t="str">
        <f>([2]UKBuilding_List!A292)</f>
        <v>0399</v>
      </c>
      <c r="B292" s="4" t="str">
        <f>([2]UKBuilding_List!B292)</f>
        <v>Bus Shelter #11</v>
      </c>
    </row>
    <row r="293" spans="1:2" x14ac:dyDescent="0.25">
      <c r="A293" s="3" t="str">
        <f>([2]UKBuilding_List!A293)</f>
        <v>0400</v>
      </c>
      <c r="B293" s="4" t="str">
        <f>([2]UKBuilding_List!B293)</f>
        <v>Ellen H. Richards House</v>
      </c>
    </row>
    <row r="294" spans="1:2" x14ac:dyDescent="0.25">
      <c r="A294" s="3" t="str">
        <f>([2]UKBuilding_List!A294)</f>
        <v>0401</v>
      </c>
      <c r="B294" s="4" t="str">
        <f>([2]UKBuilding_List!B294)</f>
        <v>Weldon House</v>
      </c>
    </row>
    <row r="295" spans="1:2" x14ac:dyDescent="0.25">
      <c r="A295" s="3" t="str">
        <f>([2]UKBuilding_List!A295)</f>
        <v>0402</v>
      </c>
      <c r="B295" s="4" t="str">
        <f>([2]UKBuilding_List!B295)</f>
        <v>147 Washington Ave</v>
      </c>
    </row>
    <row r="296" spans="1:2" x14ac:dyDescent="0.25">
      <c r="A296" s="3" t="str">
        <f>([2]UKBuilding_List!A296)</f>
        <v>0412</v>
      </c>
      <c r="B296" s="4" t="str">
        <f>([2]UKBuilding_List!B296)</f>
        <v>403 Pennsylvania Ct</v>
      </c>
    </row>
    <row r="297" spans="1:2" x14ac:dyDescent="0.25">
      <c r="A297" s="3" t="str">
        <f>([2]UKBuilding_List!A297)</f>
        <v>0413</v>
      </c>
      <c r="B297" s="4" t="str">
        <f>([2]UKBuilding_List!B297)</f>
        <v>Softball/Soccer Locker Rooms</v>
      </c>
    </row>
    <row r="298" spans="1:2" x14ac:dyDescent="0.25">
      <c r="A298" s="3" t="str">
        <f>([2]UKBuilding_List!A298)</f>
        <v>0416</v>
      </c>
      <c r="B298" s="4" t="str">
        <f>([2]UKBuilding_List!B298)</f>
        <v>Bus Shelter #12</v>
      </c>
    </row>
    <row r="299" spans="1:2" x14ac:dyDescent="0.25">
      <c r="A299" s="3" t="str">
        <f>([2]UKBuilding_List!A299)</f>
        <v>0417</v>
      </c>
      <c r="B299" s="4" t="str">
        <f>([2]UKBuilding_List!B299)</f>
        <v>660 South Limestone</v>
      </c>
    </row>
    <row r="300" spans="1:2" x14ac:dyDescent="0.25">
      <c r="A300" s="3" t="str">
        <f>([2]UKBuilding_List!A300)</f>
        <v>0418</v>
      </c>
      <c r="B300" s="4" t="str">
        <f>([2]UKBuilding_List!B300)</f>
        <v>Bus Shelter #4</v>
      </c>
    </row>
    <row r="301" spans="1:2" x14ac:dyDescent="0.25">
      <c r="A301" s="3" t="str">
        <f>([2]UKBuilding_List!A301)</f>
        <v>0419</v>
      </c>
      <c r="B301" s="4" t="str">
        <f>([2]UKBuilding_List!B301)</f>
        <v>Bus Shelter #13</v>
      </c>
    </row>
    <row r="302" spans="1:2" x14ac:dyDescent="0.25">
      <c r="A302" s="3" t="str">
        <f>([2]UKBuilding_List!A302)</f>
        <v>0420</v>
      </c>
      <c r="B302" s="4" t="str">
        <f>([2]UKBuilding_List!B302)</f>
        <v>424 Euclid Avenue</v>
      </c>
    </row>
    <row r="303" spans="1:2" x14ac:dyDescent="0.25">
      <c r="A303" s="3" t="str">
        <f>([2]UKBuilding_List!A303)</f>
        <v>0428</v>
      </c>
      <c r="B303" s="4" t="str">
        <f>([2]UKBuilding_List!B303)</f>
        <v>457 Woodland Ave</v>
      </c>
    </row>
    <row r="304" spans="1:2" x14ac:dyDescent="0.25">
      <c r="A304" s="3" t="str">
        <f>([2]UKBuilding_List!A304)</f>
        <v>0432</v>
      </c>
      <c r="B304" s="4" t="str">
        <f>([2]UKBuilding_List!B304)</f>
        <v>Commonwealth House</v>
      </c>
    </row>
    <row r="305" spans="1:2" x14ac:dyDescent="0.25">
      <c r="A305" s="3" t="str">
        <f>([2]UKBuilding_List!A305)</f>
        <v>0433</v>
      </c>
      <c r="B305" s="4" t="str">
        <f>([2]UKBuilding_List!B305)</f>
        <v>William E and Casiana Schmidt Vocal Arts Center</v>
      </c>
    </row>
    <row r="306" spans="1:2" x14ac:dyDescent="0.25">
      <c r="A306" s="3" t="str">
        <f>([2]UKBuilding_List!A306)</f>
        <v>0442</v>
      </c>
      <c r="B306" s="4" t="str">
        <f>([2]UKBuilding_List!B306)</f>
        <v>Ligon House</v>
      </c>
    </row>
    <row r="307" spans="1:2" x14ac:dyDescent="0.25">
      <c r="A307" s="3" t="str">
        <f>([2]UKBuilding_List!A307)</f>
        <v>0446</v>
      </c>
      <c r="B307" s="4" t="str">
        <f>([2]UKBuilding_List!B307)</f>
        <v>Softball Stadium</v>
      </c>
    </row>
    <row r="308" spans="1:2" x14ac:dyDescent="0.25">
      <c r="A308" s="3" t="str">
        <f>([2]UKBuilding_List!A308)</f>
        <v>0447</v>
      </c>
      <c r="B308" s="4" t="str">
        <f>([2]UKBuilding_List!B308)</f>
        <v>Hitting Pavilion</v>
      </c>
    </row>
    <row r="309" spans="1:2" x14ac:dyDescent="0.25">
      <c r="A309" s="3" t="str">
        <f>([2]UKBuilding_List!A309)</f>
        <v>0448</v>
      </c>
      <c r="B309" s="4" t="str">
        <f>([2]UKBuilding_List!B309)</f>
        <v>Football Storage Shed</v>
      </c>
    </row>
    <row r="310" spans="1:2" x14ac:dyDescent="0.25">
      <c r="A310" s="3" t="str">
        <f>([2]UKBuilding_List!A310)</f>
        <v>0449</v>
      </c>
      <c r="B310" s="4" t="str">
        <f>([2]UKBuilding_List!B310)</f>
        <v>Shively Grounds Storage Building</v>
      </c>
    </row>
    <row r="311" spans="1:2" x14ac:dyDescent="0.25">
      <c r="A311" s="3" t="str">
        <f>([2]UKBuilding_List!A311)</f>
        <v>0450</v>
      </c>
      <c r="B311" s="4" t="str">
        <f>([2]UKBuilding_List!B311)</f>
        <v>Softball Maintenance Building</v>
      </c>
    </row>
    <row r="312" spans="1:2" x14ac:dyDescent="0.25">
      <c r="A312" s="3" t="str">
        <f>([2]UKBuilding_List!A312)</f>
        <v>0451</v>
      </c>
      <c r="B312" s="4" t="str">
        <f>([2]UKBuilding_List!B312)</f>
        <v>Soccer Field Pressbox</v>
      </c>
    </row>
    <row r="313" spans="1:2" x14ac:dyDescent="0.25">
      <c r="A313" s="3" t="str">
        <f>([2]UKBuilding_List!A313)</f>
        <v>0452</v>
      </c>
      <c r="B313" s="4" t="str">
        <f>([2]UKBuilding_List!B313)</f>
        <v>Softball Pressbox</v>
      </c>
    </row>
    <row r="314" spans="1:2" x14ac:dyDescent="0.25">
      <c r="A314" s="3" t="str">
        <f>([2]UKBuilding_List!A314)</f>
        <v>0453</v>
      </c>
      <c r="B314" s="4" t="str">
        <f>([2]UKBuilding_List!B314)</f>
        <v>Shively Grounds Building</v>
      </c>
    </row>
    <row r="315" spans="1:2" x14ac:dyDescent="0.25">
      <c r="A315" s="3" t="str">
        <f>([2]UKBuilding_List!A315)</f>
        <v>0456</v>
      </c>
      <c r="B315" s="4" t="str">
        <f>([2]UKBuilding_List!B315)</f>
        <v>W.T. Young Library</v>
      </c>
    </row>
    <row r="316" spans="1:2" x14ac:dyDescent="0.25">
      <c r="A316" s="3" t="str">
        <f>([2]UKBuilding_List!A316)</f>
        <v>0460</v>
      </c>
      <c r="B316" s="4" t="str">
        <f>([2]UKBuilding_List!B316)</f>
        <v>149 Transcript Ave</v>
      </c>
    </row>
    <row r="317" spans="1:2" x14ac:dyDescent="0.25">
      <c r="A317" s="3" t="str">
        <f>([2]UKBuilding_List!A317)</f>
        <v>0461</v>
      </c>
      <c r="B317" s="4" t="str">
        <f>([2]UKBuilding_List!B317)</f>
        <v>153 Transcript Ave</v>
      </c>
    </row>
    <row r="318" spans="1:2" x14ac:dyDescent="0.25">
      <c r="A318" s="3" t="str">
        <f>([2]UKBuilding_List!A318)</f>
        <v>0467</v>
      </c>
      <c r="B318" s="4" t="str">
        <f>([2]UKBuilding_List!B318)</f>
        <v>220 Transcript Ave</v>
      </c>
    </row>
    <row r="319" spans="1:2" x14ac:dyDescent="0.25">
      <c r="A319" s="3" t="str">
        <f>([2]UKBuilding_List!A319)</f>
        <v>0473</v>
      </c>
      <c r="B319" s="4" t="str">
        <f>([2]UKBuilding_List!B319)</f>
        <v>505 Oldham Ct</v>
      </c>
    </row>
    <row r="320" spans="1:2" x14ac:dyDescent="0.25">
      <c r="A320" s="3" t="str">
        <f>([2]UKBuilding_List!A320)</f>
        <v>0481</v>
      </c>
      <c r="B320" s="4" t="str">
        <f>([2]UKBuilding_List!B320)</f>
        <v>LCC Academic Tech Building</v>
      </c>
    </row>
    <row r="321" spans="1:2" x14ac:dyDescent="0.25">
      <c r="A321" s="3" t="str">
        <f>([2]UKBuilding_List!A321)</f>
        <v>0482</v>
      </c>
      <c r="B321" s="4" t="str">
        <f>([2]UKBuilding_List!B321)</f>
        <v>408 Linden Walk</v>
      </c>
    </row>
    <row r="322" spans="1:2" x14ac:dyDescent="0.25">
      <c r="A322" s="3" t="str">
        <f>([2]UKBuilding_List!A322)</f>
        <v>0484</v>
      </c>
      <c r="B322" s="4" t="str">
        <f>([2]UKBuilding_List!B322)</f>
        <v>Real Properties Garage</v>
      </c>
    </row>
    <row r="323" spans="1:2" x14ac:dyDescent="0.25">
      <c r="A323" s="3" t="str">
        <f>([2]UKBuilding_List!A323)</f>
        <v>0485</v>
      </c>
      <c r="B323" s="4" t="str">
        <f>([2]UKBuilding_List!B323)</f>
        <v>Boone Tennis Stadium</v>
      </c>
    </row>
    <row r="324" spans="1:2" x14ac:dyDescent="0.25">
      <c r="A324" s="3" t="str">
        <f>([2]UKBuilding_List!A324)</f>
        <v>0487</v>
      </c>
      <c r="B324" s="4" t="str">
        <f>([2]UKBuilding_List!B324)</f>
        <v>518 Oldham Ct</v>
      </c>
    </row>
    <row r="325" spans="1:2" x14ac:dyDescent="0.25">
      <c r="A325" s="3" t="str">
        <f>([2]UKBuilding_List!A325)</f>
        <v>0488</v>
      </c>
      <c r="B325" s="4" t="str">
        <f>([2]UKBuilding_List!B325)</f>
        <v>Woodland Early Learning Center</v>
      </c>
    </row>
    <row r="326" spans="1:2" x14ac:dyDescent="0.25">
      <c r="A326" s="3" t="str">
        <f>([2]UKBuilding_List!A326)</f>
        <v>0489</v>
      </c>
      <c r="B326" s="4" t="str">
        <f>([2]UKBuilding_List!B326)</f>
        <v>1117 South Limestone</v>
      </c>
    </row>
    <row r="327" spans="1:2" x14ac:dyDescent="0.25">
      <c r="A327" s="3" t="str">
        <f>([2]UKBuilding_List!A327)</f>
        <v>0490</v>
      </c>
      <c r="B327" s="4" t="str">
        <f>([2]UKBuilding_List!B327)</f>
        <v>Environmental Quality Management</v>
      </c>
    </row>
    <row r="328" spans="1:2" x14ac:dyDescent="0.25">
      <c r="A328" s="3" t="str">
        <f>([2]UKBuilding_List!A328)</f>
        <v>0494</v>
      </c>
      <c r="B328" s="4" t="str">
        <f>([2]UKBuilding_List!B328)</f>
        <v>Stuckert Career Center</v>
      </c>
    </row>
    <row r="329" spans="1:2" x14ac:dyDescent="0.25">
      <c r="A329" s="3" t="str">
        <f>([2]UKBuilding_List!A329)</f>
        <v>0495</v>
      </c>
      <c r="B329" s="4" t="str">
        <f>([2]UKBuilding_List!B329)</f>
        <v>James F. Hardymon Communications Building</v>
      </c>
    </row>
    <row r="330" spans="1:2" x14ac:dyDescent="0.25">
      <c r="A330" s="3" t="str">
        <f>([2]UKBuilding_List!A330)</f>
        <v>0503</v>
      </c>
      <c r="B330" s="4" t="str">
        <f>([2]UKBuilding_List!B330)</f>
        <v>Ralph G Anderson Building (Mech Eng)</v>
      </c>
    </row>
    <row r="331" spans="1:2" x14ac:dyDescent="0.25">
      <c r="A331" s="3" t="str">
        <f>([2]UKBuilding_List!A331)</f>
        <v>0504</v>
      </c>
      <c r="B331" s="4" t="str">
        <f>([2]UKBuilding_List!B331)</f>
        <v>Sigma Chi House Fraternity</v>
      </c>
    </row>
    <row r="332" spans="1:2" x14ac:dyDescent="0.25">
      <c r="A332" s="3" t="str">
        <f>([2]UKBuilding_List!A332)</f>
        <v>0505</v>
      </c>
      <c r="B332" s="4" t="str">
        <f>([2]UKBuilding_List!B332)</f>
        <v>Alpha Tau Omega</v>
      </c>
    </row>
    <row r="333" spans="1:2" x14ac:dyDescent="0.25">
      <c r="A333" s="3" t="str">
        <f>([2]UKBuilding_List!A333)</f>
        <v>0506</v>
      </c>
      <c r="B333" s="4" t="str">
        <f>([2]UKBuilding_List!B333)</f>
        <v>Robert Straus Behavioral Research Building</v>
      </c>
    </row>
    <row r="334" spans="1:2" x14ac:dyDescent="0.25">
      <c r="A334" s="3" t="str">
        <f>([2]UKBuilding_List!A334)</f>
        <v>0507</v>
      </c>
      <c r="B334" s="4" t="str">
        <f>([2]UKBuilding_List!B334)</f>
        <v>Sigma Alpha Epsilon Fraternity</v>
      </c>
    </row>
    <row r="335" spans="1:2" x14ac:dyDescent="0.25">
      <c r="A335" s="3" t="str">
        <f>([2]UKBuilding_List!A335)</f>
        <v>0509</v>
      </c>
      <c r="B335" s="4" t="str">
        <f>([2]UKBuilding_List!B335)</f>
        <v>Biomedical Biological Sciences Research Building</v>
      </c>
    </row>
    <row r="336" spans="1:2" x14ac:dyDescent="0.25">
      <c r="A336" s="3" t="str">
        <f>([2]UKBuilding_List!A336)</f>
        <v>0510</v>
      </c>
      <c r="B336" s="4" t="str">
        <f>([2]UKBuilding_List!B336)</f>
        <v>456 Rose Lane</v>
      </c>
    </row>
    <row r="337" spans="1:2" x14ac:dyDescent="0.25">
      <c r="A337" s="3" t="str">
        <f>([2]UKBuilding_List!A337)</f>
        <v>0511</v>
      </c>
      <c r="B337" s="4" t="str">
        <f>([2]UKBuilding_List!B337)</f>
        <v>456 1/2 Rose Lane Garage Apt</v>
      </c>
    </row>
    <row r="338" spans="1:2" x14ac:dyDescent="0.25">
      <c r="A338" s="3" t="str">
        <f>([2]UKBuilding_List!A338)</f>
        <v>0514</v>
      </c>
      <c r="B338" s="4" t="str">
        <f>([2]UKBuilding_List!B338)</f>
        <v>BBSRB Utility Plant</v>
      </c>
    </row>
    <row r="339" spans="1:2" x14ac:dyDescent="0.25">
      <c r="A339" s="3" t="str">
        <f>([2]UKBuilding_List!A339)</f>
        <v>0517</v>
      </c>
      <c r="B339" s="4" t="str">
        <f>([2]UKBuilding_List!B339)</f>
        <v>College of Medicine Learning Center</v>
      </c>
    </row>
    <row r="340" spans="1:2" x14ac:dyDescent="0.25">
      <c r="A340" s="3" t="str">
        <f>([2]UKBuilding_List!A340)</f>
        <v>0518</v>
      </c>
      <c r="B340" s="4" t="str">
        <f>([2]UKBuilding_List!B340)</f>
        <v>BBSRB Generator Building</v>
      </c>
    </row>
    <row r="341" spans="1:2" x14ac:dyDescent="0.25">
      <c r="A341" s="3" t="str">
        <f>([2]UKBuilding_List!A341)</f>
        <v>0564</v>
      </c>
      <c r="B341" s="4" t="str">
        <f>([2]UKBuilding_List!B341)</f>
        <v>630 South Broadway</v>
      </c>
    </row>
    <row r="342" spans="1:2" x14ac:dyDescent="0.25">
      <c r="A342" s="3" t="str">
        <f>([2]UKBuilding_List!A342)</f>
        <v>0565</v>
      </c>
      <c r="B342" s="4" t="str">
        <f>([2]UKBuilding_List!B342)</f>
        <v>John T. Smith Hall</v>
      </c>
    </row>
    <row r="343" spans="1:2" x14ac:dyDescent="0.25">
      <c r="A343" s="3" t="str">
        <f>([2]UKBuilding_List!A343)</f>
        <v>0566</v>
      </c>
      <c r="B343" s="4" t="str">
        <f>([2]UKBuilding_List!B343)</f>
        <v>Dale E. Baldwin Hall</v>
      </c>
    </row>
    <row r="344" spans="1:2" x14ac:dyDescent="0.25">
      <c r="A344" s="3" t="str">
        <f>([2]UKBuilding_List!A344)</f>
        <v>0567</v>
      </c>
      <c r="B344" s="4" t="str">
        <f>([2]UKBuilding_List!B344)</f>
        <v>Margaret Ingels Hall</v>
      </c>
    </row>
    <row r="345" spans="1:2" x14ac:dyDescent="0.25">
      <c r="A345" s="3" t="str">
        <f>([2]UKBuilding_List!A345)</f>
        <v>0568</v>
      </c>
      <c r="B345" s="4" t="str">
        <f>([2]UKBuilding_List!B345)</f>
        <v>David P. Roselle Hall</v>
      </c>
    </row>
    <row r="346" spans="1:2" x14ac:dyDescent="0.25">
      <c r="A346" s="3" t="str">
        <f>([2]UKBuilding_List!A346)</f>
        <v>0571</v>
      </c>
      <c r="B346" s="4" t="str">
        <f>([2]UKBuilding_List!B346)</f>
        <v>Parking Structure #6</v>
      </c>
    </row>
    <row r="347" spans="1:2" x14ac:dyDescent="0.25">
      <c r="A347" s="3" t="str">
        <f>([2]UKBuilding_List!A347)</f>
        <v>0572</v>
      </c>
      <c r="B347" s="4" t="str">
        <f>([2]UKBuilding_List!B347)</f>
        <v>Parking Structure #7</v>
      </c>
    </row>
    <row r="348" spans="1:2" x14ac:dyDescent="0.25">
      <c r="A348" s="3" t="str">
        <f>([2]UKBuilding_List!A348)</f>
        <v>0582</v>
      </c>
      <c r="B348" s="4" t="str">
        <f>([2]UKBuilding_List!B348)</f>
        <v>University Health Service</v>
      </c>
    </row>
    <row r="349" spans="1:2" x14ac:dyDescent="0.25">
      <c r="A349" s="3" t="str">
        <f>([2]UKBuilding_List!A349)</f>
        <v>0585</v>
      </c>
      <c r="B349" s="4" t="str">
        <f>([2]UKBuilding_List!B349)</f>
        <v>Baseball Training Pavilion</v>
      </c>
    </row>
    <row r="350" spans="1:2" x14ac:dyDescent="0.25">
      <c r="A350" s="3" t="str">
        <f>([2]UKBuilding_List!A350)</f>
        <v>0592</v>
      </c>
      <c r="B350" s="4" t="str">
        <f>([2]UKBuilding_List!B350)</f>
        <v>Storage Shed</v>
      </c>
    </row>
    <row r="351" spans="1:2" x14ac:dyDescent="0.25">
      <c r="A351" s="3" t="str">
        <f>([2]UKBuilding_List!A351)</f>
        <v>0596</v>
      </c>
      <c r="B351" s="4" t="str">
        <f>([2]UKBuilding_List!B351)</f>
        <v>Bio-Pharm (BP)</v>
      </c>
    </row>
    <row r="352" spans="1:2" x14ac:dyDescent="0.25">
      <c r="A352" s="3" t="str">
        <f>([2]UKBuilding_List!A352)</f>
        <v>0600</v>
      </c>
      <c r="B352" s="4" t="str">
        <f>([2]UKBuilding_List!B352)</f>
        <v>413 Pennsylvania Ct</v>
      </c>
    </row>
    <row r="353" spans="1:2" x14ac:dyDescent="0.25">
      <c r="A353" s="3" t="str">
        <f>([2]UKBuilding_List!A353)</f>
        <v>0601</v>
      </c>
      <c r="B353" s="4" t="str">
        <f>([2]UKBuilding_List!B353)</f>
        <v>Parking Structure #8</v>
      </c>
    </row>
    <row r="354" spans="1:2" x14ac:dyDescent="0.25">
      <c r="A354" s="3" t="str">
        <f>([2]UKBuilding_List!A354)</f>
        <v>0602</v>
      </c>
      <c r="B354" s="4" t="str">
        <f>([2]UKBuilding_List!B354)</f>
        <v>Pavilion A</v>
      </c>
    </row>
    <row r="355" spans="1:2" x14ac:dyDescent="0.25">
      <c r="A355" s="3" t="str">
        <f>([2]UKBuilding_List!A355)</f>
        <v>0604</v>
      </c>
      <c r="B355" s="4" t="str">
        <f>([2]UKBuilding_List!B355)</f>
        <v>Joe Craft Center</v>
      </c>
    </row>
    <row r="356" spans="1:2" x14ac:dyDescent="0.25">
      <c r="A356" s="3" t="str">
        <f>([2]UKBuilding_List!A356)</f>
        <v>0607</v>
      </c>
      <c r="B356" s="4" t="str">
        <f>([2]UKBuilding_List!B356)</f>
        <v>788 Press Avenue</v>
      </c>
    </row>
    <row r="357" spans="1:2" x14ac:dyDescent="0.25">
      <c r="A357" s="3" t="str">
        <f>([2]UKBuilding_List!A357)</f>
        <v>0608</v>
      </c>
      <c r="B357" s="4" t="str">
        <f>([2]UKBuilding_List!B357)</f>
        <v>792 Press Avenue</v>
      </c>
    </row>
    <row r="358" spans="1:2" x14ac:dyDescent="0.25">
      <c r="A358" s="3" t="str">
        <f>([2]UKBuilding_List!A358)</f>
        <v>0609</v>
      </c>
      <c r="B358" s="4" t="str">
        <f>([2]UKBuilding_List!B358)</f>
        <v>796 Press Avenue</v>
      </c>
    </row>
    <row r="359" spans="1:2" x14ac:dyDescent="0.25">
      <c r="A359" s="3" t="str">
        <f>([2]UKBuilding_List!A359)</f>
        <v>0610</v>
      </c>
      <c r="B359" s="4" t="str">
        <f>([2]UKBuilding_List!B359)</f>
        <v>800 Press Avenue</v>
      </c>
    </row>
    <row r="360" spans="1:2" x14ac:dyDescent="0.25">
      <c r="A360" s="3" t="str">
        <f>([2]UKBuilding_List!A360)</f>
        <v>0611</v>
      </c>
      <c r="B360" s="4" t="str">
        <f>([2]UKBuilding_List!B360)</f>
        <v>Medical Office Building (Samaritan)</v>
      </c>
    </row>
    <row r="361" spans="1:2" x14ac:dyDescent="0.25">
      <c r="A361" s="3" t="str">
        <f>([2]UKBuilding_List!A361)</f>
        <v>0612</v>
      </c>
      <c r="B361" s="4" t="str">
        <f>([2]UKBuilding_List!B361)</f>
        <v>Samaritan Chiller Building</v>
      </c>
    </row>
    <row r="362" spans="1:2" x14ac:dyDescent="0.25">
      <c r="A362" s="3" t="str">
        <f>([2]UKBuilding_List!A362)</f>
        <v>0613</v>
      </c>
      <c r="B362" s="4" t="str">
        <f>([2]UKBuilding_List!B362)</f>
        <v>Samaritan Parking Structure</v>
      </c>
    </row>
    <row r="363" spans="1:2" x14ac:dyDescent="0.25">
      <c r="A363" s="3" t="str">
        <f>([2]UKBuilding_List!A363)</f>
        <v>0614</v>
      </c>
      <c r="B363" s="4" t="str">
        <f>([2]UKBuilding_List!B363)</f>
        <v>123 Warren Ct.</v>
      </c>
    </row>
    <row r="364" spans="1:2" x14ac:dyDescent="0.25">
      <c r="A364" s="3" t="str">
        <f>([2]UKBuilding_List!A364)</f>
        <v>0615</v>
      </c>
      <c r="B364" s="4" t="str">
        <f>([2]UKBuilding_List!B364)</f>
        <v>125 Warren Ct.</v>
      </c>
    </row>
    <row r="365" spans="1:2" x14ac:dyDescent="0.25">
      <c r="A365" s="3" t="str">
        <f>([2]UKBuilding_List!A365)</f>
        <v>0616</v>
      </c>
      <c r="B365" s="4" t="str">
        <f>([2]UKBuilding_List!B365)</f>
        <v>Seaton Center Storage</v>
      </c>
    </row>
    <row r="366" spans="1:2" x14ac:dyDescent="0.25">
      <c r="A366" s="3" t="str">
        <f>([2]UKBuilding_List!A366)</f>
        <v>0617</v>
      </c>
      <c r="B366" s="4" t="str">
        <f>([2]UKBuilding_List!B366)</f>
        <v>118 Conn Terrace</v>
      </c>
    </row>
    <row r="367" spans="1:2" x14ac:dyDescent="0.25">
      <c r="A367" s="3" t="str">
        <f>([2]UKBuilding_List!A367)</f>
        <v>0618</v>
      </c>
      <c r="B367" s="4" t="str">
        <f>([2]UKBuilding_List!B367)</f>
        <v>MacAdam Student Observatory</v>
      </c>
    </row>
    <row r="368" spans="1:2" x14ac:dyDescent="0.25">
      <c r="A368" s="3" t="str">
        <f>([2]UKBuilding_List!A368)</f>
        <v>0619</v>
      </c>
      <c r="B368" s="4" t="str">
        <f>([2]UKBuilding_List!B368)</f>
        <v>102 Conn Terrace</v>
      </c>
    </row>
    <row r="369" spans="1:2" x14ac:dyDescent="0.25">
      <c r="A369" s="3" t="str">
        <f>([2]UKBuilding_List!A369)</f>
        <v>0621</v>
      </c>
      <c r="B369" s="4" t="str">
        <f>([2]UKBuilding_List!B369)</f>
        <v>104 Conn Terrace</v>
      </c>
    </row>
    <row r="370" spans="1:2" x14ac:dyDescent="0.25">
      <c r="A370" s="3" t="str">
        <f>([2]UKBuilding_List!A370)</f>
        <v>0622</v>
      </c>
      <c r="B370" s="4" t="str">
        <f>([2]UKBuilding_List!B370)</f>
        <v>108 Conn Terrace</v>
      </c>
    </row>
    <row r="371" spans="1:2" x14ac:dyDescent="0.25">
      <c r="A371" s="3" t="str">
        <f>([2]UKBuilding_List!A371)</f>
        <v>0623</v>
      </c>
      <c r="B371" s="4" t="str">
        <f>([2]UKBuilding_List!B371)</f>
        <v>110 Conn Terrace</v>
      </c>
    </row>
    <row r="372" spans="1:2" x14ac:dyDescent="0.25">
      <c r="A372" s="3" t="str">
        <f>([2]UKBuilding_List!A372)</f>
        <v>0624</v>
      </c>
      <c r="B372" s="4" t="str">
        <f>([2]UKBuilding_List!B372)</f>
        <v>120 Conn Terrace</v>
      </c>
    </row>
    <row r="373" spans="1:2" x14ac:dyDescent="0.25">
      <c r="A373" s="3" t="str">
        <f>([2]UKBuilding_List!A373)</f>
        <v>0625</v>
      </c>
      <c r="B373" s="4" t="str">
        <f>([2]UKBuilding_List!B373)</f>
        <v>1105 S. Limestone</v>
      </c>
    </row>
    <row r="374" spans="1:2" x14ac:dyDescent="0.25">
      <c r="A374" s="3" t="str">
        <f>([2]UKBuilding_List!A374)</f>
        <v>0626</v>
      </c>
      <c r="B374" s="4" t="str">
        <f>([2]UKBuilding_List!B374)</f>
        <v>1119 S. Limestone</v>
      </c>
    </row>
    <row r="375" spans="1:2" x14ac:dyDescent="0.25">
      <c r="A375" s="3" t="str">
        <f>([2]UKBuilding_List!A375)</f>
        <v>0630</v>
      </c>
      <c r="B375" s="4" t="str">
        <f>([2]UKBuilding_List!B375)</f>
        <v>Air Medical Crew Quarters</v>
      </c>
    </row>
    <row r="376" spans="1:2" x14ac:dyDescent="0.25">
      <c r="A376" s="3" t="str">
        <f>([2]UKBuilding_List!A376)</f>
        <v>0631</v>
      </c>
      <c r="B376" s="4" t="str">
        <f>([2]UKBuilding_List!B376)</f>
        <v>460 Rose Lane</v>
      </c>
    </row>
    <row r="377" spans="1:2" x14ac:dyDescent="0.25">
      <c r="A377" s="3" t="str">
        <f>([2]UKBuilding_List!A377)</f>
        <v>0633</v>
      </c>
      <c r="B377" s="4" t="str">
        <f>([2]UKBuilding_List!B377)</f>
        <v>Davis Marksbury Building</v>
      </c>
    </row>
    <row r="378" spans="1:2" x14ac:dyDescent="0.25">
      <c r="A378" s="3" t="str">
        <f>([2]UKBuilding_List!A378)</f>
        <v>0636</v>
      </c>
      <c r="B378" s="4" t="str">
        <f>([2]UKBuilding_List!B378)</f>
        <v>411 Pennsylvania Court</v>
      </c>
    </row>
    <row r="379" spans="1:2" x14ac:dyDescent="0.25">
      <c r="A379" s="3" t="str">
        <f>([2]UKBuilding_List!A379)</f>
        <v>0637</v>
      </c>
      <c r="B379" s="4" t="str">
        <f>([2]UKBuilding_List!B379)</f>
        <v>1041 S. Limestone St.</v>
      </c>
    </row>
    <row r="380" spans="1:2" x14ac:dyDescent="0.25">
      <c r="A380" s="3" t="str">
        <f>([2]UKBuilding_List!A380)</f>
        <v>0639</v>
      </c>
      <c r="B380" s="4" t="str">
        <f>([2]UKBuilding_List!B380)</f>
        <v>1045 S. Limestone St</v>
      </c>
    </row>
    <row r="381" spans="1:2" x14ac:dyDescent="0.25">
      <c r="A381" s="3" t="str">
        <f>([2]UKBuilding_List!A381)</f>
        <v>0641</v>
      </c>
      <c r="B381" s="4" t="str">
        <f>([2]UKBuilding_List!B381)</f>
        <v>409 Pennsylvania Ct</v>
      </c>
    </row>
    <row r="382" spans="1:2" x14ac:dyDescent="0.25">
      <c r="A382" s="3" t="str">
        <f>([2]UKBuilding_List!A382)</f>
        <v>0644</v>
      </c>
      <c r="B382" s="4" t="str">
        <f>([2]UKBuilding_List!B382)</f>
        <v>Wildcat Coal Lodge</v>
      </c>
    </row>
    <row r="383" spans="1:2" x14ac:dyDescent="0.25">
      <c r="A383" s="3" t="str">
        <f>([2]UKBuilding_List!A383)</f>
        <v>0645</v>
      </c>
      <c r="B383" s="4" t="str">
        <f>([2]UKBuilding_List!B383)</f>
        <v>179 Leader Ave</v>
      </c>
    </row>
    <row r="384" spans="1:2" x14ac:dyDescent="0.25">
      <c r="A384" s="3" t="str">
        <f>([2]UKBuilding_List!A384)</f>
        <v>0646</v>
      </c>
      <c r="B384" s="4" t="str">
        <f>([2]UKBuilding_List!B384)</f>
        <v>404 Pennsylvania Ct</v>
      </c>
    </row>
    <row r="385" spans="1:2" x14ac:dyDescent="0.25">
      <c r="A385" s="3" t="str">
        <f>([2]UKBuilding_List!A385)</f>
        <v>0647</v>
      </c>
      <c r="B385" s="4" t="str">
        <f>([2]UKBuilding_List!B385)</f>
        <v>213 Transcript Ave</v>
      </c>
    </row>
    <row r="386" spans="1:2" x14ac:dyDescent="0.25">
      <c r="A386" s="3" t="str">
        <f>([2]UKBuilding_List!A386)</f>
        <v>0648</v>
      </c>
      <c r="B386" s="4" t="str">
        <f>([2]UKBuilding_List!B386)</f>
        <v>221 Transcript Ave</v>
      </c>
    </row>
    <row r="387" spans="1:2" x14ac:dyDescent="0.25">
      <c r="A387" s="3" t="str">
        <f>([2]UKBuilding_List!A387)</f>
        <v>0649</v>
      </c>
      <c r="B387" s="4" t="str">
        <f>([2]UKBuilding_List!B387)</f>
        <v>217 Transcript Ave</v>
      </c>
    </row>
    <row r="388" spans="1:2" x14ac:dyDescent="0.25">
      <c r="A388" s="3" t="str">
        <f>([2]UKBuilding_List!A388)</f>
        <v>0650</v>
      </c>
      <c r="B388" s="4" t="str">
        <f>([2]UKBuilding_List!B388)</f>
        <v>Second New Housing - North Campus</v>
      </c>
    </row>
    <row r="389" spans="1:2" x14ac:dyDescent="0.25">
      <c r="A389" s="3">
        <f>([2]UKBuilding_List!A389)</f>
        <v>1200</v>
      </c>
      <c r="B389" s="4" t="str">
        <f>([2]UKBuilding_List!B389)</f>
        <v>Electric Substation #1</v>
      </c>
    </row>
    <row r="390" spans="1:2" x14ac:dyDescent="0.25">
      <c r="A390" s="3">
        <f>([2]UKBuilding_List!A390)</f>
        <v>1201</v>
      </c>
      <c r="B390" s="4" t="str">
        <f>([2]UKBuilding_List!B390)</f>
        <v>Electric Substation #3</v>
      </c>
    </row>
    <row r="391" spans="1:2" x14ac:dyDescent="0.25">
      <c r="A391" s="3" t="str">
        <f>([2]UKBuilding_List!A391)</f>
        <v>8633</v>
      </c>
      <c r="B391" s="4" t="str">
        <f>([2]UKBuilding_List!B391)</f>
        <v>UK HealthCare Good Samaritan Hospital</v>
      </c>
    </row>
    <row r="392" spans="1:2" x14ac:dyDescent="0.25">
      <c r="A392" s="3" t="str">
        <f>([2]UKBuilding_List!A392)</f>
        <v>9127</v>
      </c>
      <c r="B392" s="4" t="str">
        <f>([2]UKBuilding_List!B392)</f>
        <v>1101 S. Limestone</v>
      </c>
    </row>
    <row r="393" spans="1:2" x14ac:dyDescent="0.25">
      <c r="A393" s="3">
        <f>([2]UKBuilding_List!A393)</f>
        <v>9813</v>
      </c>
      <c r="B393" s="4" t="str">
        <f>([2]UKBuilding_List!B393)</f>
        <v>UK Child Care Development Center</v>
      </c>
    </row>
    <row r="394" spans="1:2" x14ac:dyDescent="0.25">
      <c r="A394" s="3" t="str">
        <f>([2]UKBuilding_List!A394)</f>
        <v>9925</v>
      </c>
      <c r="B394" s="4" t="str">
        <f>([2]UKBuilding_List!B394)</f>
        <v>Alpha Phi Sorority</v>
      </c>
    </row>
    <row r="395" spans="1:2" x14ac:dyDescent="0.25">
      <c r="A395" s="3" t="str">
        <f>([2]UKBuilding_List!A395)</f>
        <v>9983</v>
      </c>
      <c r="B395" s="4" t="str">
        <f>([2]UKBuilding_List!B395)</f>
        <v>College of Medicine Building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2012-12-21T19:21:25Z</cp:lastPrinted>
  <dcterms:created xsi:type="dcterms:W3CDTF">2011-05-03T21:43:50Z</dcterms:created>
  <dcterms:modified xsi:type="dcterms:W3CDTF">2013-01-07T17:37:47Z</dcterms:modified>
</cp:coreProperties>
</file>