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22\"/>
    </mc:Choice>
  </mc:AlternateContent>
  <bookViews>
    <workbookView xWindow="0" yWindow="0" windowWidth="2370" windowHeight="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Changes'!$A$1:$I$30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20" i="1" l="1"/>
  <c r="M20" i="1"/>
  <c r="G22" i="1"/>
  <c r="H22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<sst xmlns="http://schemas.openxmlformats.org/spreadsheetml/2006/main" count="163" uniqueCount="108">
  <si>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</si>
  <si>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</si>
  <si>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</si>
  <si>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</si>
  <si>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</si>
  <si>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</si>
  <si>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</si>
  <si>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</si>
  <si>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</si>
  <si>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</si>
  <si>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</si>
  <si>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</si>
  <si>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</si>
  <si>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</si>
  <si>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</si>
  <si>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</si>
  <si>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</si>
  <si>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</si>
  <si>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</si>
  <si>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</si>
  <si>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</si>
  <si>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</si>
  <si>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</si>
  <si>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</si>
  <si>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</si>
  <si>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</si>
  <si>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</si>
  <si>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</si>
  <si>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</si>
  <si>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</si>
  <si>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</si>
  <si>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</si>
  <si>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</si>
  <si>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</si>
  <si>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</si>
  <si>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</si>
  <si>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</si>
  <si>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</si>
  <si>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</si>
  <si>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</si>
  <si>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</si>
  <si>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</si>
  <si>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</si>
  <si>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</si>
  <si>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</si>
  <si>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</si>
  <si>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</si>
  <si>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</si>
  <si>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</si>
  <si>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</si>
  <si>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</si>
  <si>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</si>
  <si>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</si>
  <si>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</si>
  <si>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</si>
  <si>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</si>
  <si>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</si>
  <si>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</si>
  <si>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</si>
  <si>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</si>
  <si>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</si>
  <si>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</si>
  <si>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</si>
  <si>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</si>
  <si>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</si>
  <si>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</si>
  <si>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</si>
  <si>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</si>
  <si>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</si>
  <si>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</si>
  <si>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</si>
  <si>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</si>
  <si>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</si>
  <si>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</si>
  <si>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</si>
  <si>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0022</t>
  </si>
  <si>
    <t>EL-B</t>
  </si>
  <si>
    <t>EL-A</t>
  </si>
  <si>
    <t>00</t>
  </si>
  <si>
    <t>01</t>
  </si>
  <si>
    <t>02</t>
  </si>
  <si>
    <t>03</t>
  </si>
  <si>
    <t>Room Label Change: EL-B Changed To EL-A</t>
  </si>
  <si>
    <t>Room Label Change: EL-A Changed To EL-B</t>
  </si>
  <si>
    <t>Revise EL-A and EL-B elevators for all applicable floors to match state certificate</t>
  </si>
  <si>
    <t>LX-0022-01-EL0100A</t>
  </si>
  <si>
    <t>FINE ARTS GUIGNOL - Elevator A</t>
  </si>
  <si>
    <t>LX-0022-01-EL0100B</t>
  </si>
  <si>
    <t>FINE ARTS GUIGNOL - Elevator B</t>
  </si>
  <si>
    <t>LX-0022-00-EL0001B</t>
  </si>
  <si>
    <t>FINE ARTS GUIGNOL - Bsmt Flr Elevator B</t>
  </si>
  <si>
    <t>LX-0022-02-EL0200A</t>
  </si>
  <si>
    <t>FINE ARTS GUIGNOL - 2nd Flr Elev A</t>
  </si>
  <si>
    <t>LX-0022-02-EL0200B</t>
  </si>
  <si>
    <t>FINE ARTS GUIGNOL - 2nd Flr Elev B</t>
  </si>
  <si>
    <t>LX-0022-03-EL0300A</t>
  </si>
  <si>
    <t>FINE ARTS GUIGNOL - 3rd Flr Elev A</t>
  </si>
  <si>
    <t>LX-0022-00-EL0001A</t>
  </si>
  <si>
    <t>FINE ARTS GUIGNOL - Bsmt Flr Elevator A</t>
  </si>
  <si>
    <t>move equip to EL0001A</t>
  </si>
  <si>
    <t>Move Equip</t>
  </si>
  <si>
    <t>move equip to EL0100A</t>
  </si>
  <si>
    <t>move equip to EL0100B</t>
  </si>
  <si>
    <t>move equip to EL0200B</t>
  </si>
  <si>
    <t>move equip to EL0200A</t>
  </si>
  <si>
    <t>LX-0022-03-EL0300B</t>
  </si>
  <si>
    <t>FINE ARTS GUIGNOL - 3rd Flr Elev B</t>
  </si>
  <si>
    <t>move equip to EL0300B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</si>
</sst>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topLeftCell="A7" zoomScaleNormal="100" workbookViewId="0">
      <selection activeCell="I7" sqref="I7"/>
    </sheetView>
  </sheetViews>
  <sheetFormatPr defaultColWidth="9.140625" defaultRowHeight="15" x14ac:dyDescent="0.25"/>
  <cols>
    <col min="1" max="1" width="12.5703125" style="46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1" t="s">
        <v>7</v>
      </c>
      <c r="B1" s="72" t="s">
        <v>75</v>
      </c>
      <c r="C1" s="72"/>
      <c r="F1" s="63" t="s">
        <v>10</v>
      </c>
      <c r="G1" s="18">
        <v>42874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2" t="s">
        <v>8</v>
      </c>
      <c r="B2" s="73" t="str">
        <f>VLOOKUP(B1,[2]BuildingList!A:B,2,FALSE)</f>
        <v>Fine Arts Guignol Building</v>
      </c>
      <c r="C2" s="73"/>
      <c r="F2" s="64" t="s">
        <v>12</v>
      </c>
      <c r="G2" s="22" t="s">
        <v>72</v>
      </c>
      <c r="J2" s="15">
        <f>G22-J22</f>
        <v>6</v>
      </c>
      <c r="K2" s="15">
        <f>H22-M22</f>
        <v>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s="39" customFormat="1" ht="60.75" thickTop="1" x14ac:dyDescent="0.25">
      <c r="A6" s="46" t="s">
        <v>76</v>
      </c>
      <c r="B6" s="46" t="s">
        <v>78</v>
      </c>
      <c r="C6" s="40" t="s">
        <v>82</v>
      </c>
      <c r="D6" s="39" t="s">
        <v>5</v>
      </c>
      <c r="E6" s="48">
        <v>76</v>
      </c>
      <c r="F6" s="48">
        <v>49</v>
      </c>
      <c r="G6" s="48" t="s">
        <v>3</v>
      </c>
      <c r="H6" s="39" t="s">
        <v>18</v>
      </c>
      <c r="I6" s="40" t="s">
        <v>84</v>
      </c>
      <c r="J6" s="55">
        <f>IF(G6="No Change","N/A",IF(G6="New Tag Required",Lookup!F:F,IF(G6="Remove Old Tag",Lookup!F:F,IF(G6="N/A","N/A",""))))</f>
        <v>0</v>
      </c>
      <c r="K6" s="56"/>
      <c r="L6" s="55"/>
      <c r="M6" s="55" t="str">
        <f>IF(H6="No Change","N/A",IF(H6="New Tag Required",Lookup!F:F,IF(H6="Remove Old Sign",Lookup!F:F,IF(H6="N/A","N/A",""))))</f>
        <v/>
      </c>
      <c r="N6" s="56"/>
      <c r="O6" s="55"/>
    </row>
    <row r="7" spans="1:16" s="39" customFormat="1" ht="60" x14ac:dyDescent="0.25">
      <c r="A7" s="46" t="s">
        <v>77</v>
      </c>
      <c r="B7" s="46" t="s">
        <v>79</v>
      </c>
      <c r="C7" s="40" t="s">
        <v>83</v>
      </c>
      <c r="D7" s="39" t="s">
        <v>5</v>
      </c>
      <c r="E7" s="48">
        <v>49</v>
      </c>
      <c r="F7" s="48">
        <v>76</v>
      </c>
      <c r="G7" s="48" t="s">
        <v>3</v>
      </c>
      <c r="H7" s="39" t="s">
        <v>18</v>
      </c>
      <c r="I7" s="40" t="s">
        <v>84</v>
      </c>
      <c r="J7" s="55">
        <f>IF(G7="No Change","N/A",IF(G7="New Tag Required",Lookup!F:F,IF(G7="Remove Old Tag",Lookup!F:F,IF(G7="N/A","N/A",""))))</f>
        <v>0</v>
      </c>
      <c r="K7" s="56"/>
      <c r="L7" s="55"/>
      <c r="M7" s="55" t="str">
        <f>IF(H7="No Change","N/A",IF(H7="New Tag Required",Lookup!F:F,IF(H7="Remove Old Sign",Lookup!F:F,IF(H7="N/A","N/A",""))))</f>
        <v/>
      </c>
      <c r="N7" s="56"/>
      <c r="O7" s="55"/>
    </row>
    <row r="8" spans="1:16" s="39" customFormat="1" ht="27.75" customHeight="1" x14ac:dyDescent="0.25">
      <c r="A8" s="46" t="s">
        <v>76</v>
      </c>
      <c r="B8" s="46" t="s">
        <v>79</v>
      </c>
      <c r="C8" s="40" t="s">
        <v>82</v>
      </c>
      <c r="D8" s="39" t="s">
        <v>5</v>
      </c>
      <c r="E8" s="48">
        <v>76</v>
      </c>
      <c r="F8" s="48">
        <v>49</v>
      </c>
      <c r="G8" s="48" t="s">
        <v>3</v>
      </c>
      <c r="H8" s="39" t="s">
        <v>18</v>
      </c>
      <c r="I8" s="40" t="s">
        <v>84</v>
      </c>
      <c r="J8" s="55">
        <f>IF(G8="No Change","N/A",IF(G8="New Tag Required",Lookup!F:F,IF(G8="Remove Old Tag",Lookup!F:F,IF(G8="N/A","N/A",""))))</f>
        <v>0</v>
      </c>
      <c r="K8" s="56"/>
      <c r="L8" s="55"/>
      <c r="M8" s="55" t="str">
        <f>IF(H8="No Change","N/A",IF(H8="New Tag Required",Lookup!F:F,IF(H8="Remove Old Sign",Lookup!F:F,IF(H8="N/A","N/A",""))))</f>
        <v/>
      </c>
      <c r="N8" s="56"/>
      <c r="O8" s="55"/>
    </row>
    <row r="9" spans="1:16" s="39" customFormat="1" ht="60" x14ac:dyDescent="0.25">
      <c r="A9" s="57" t="s">
        <v>77</v>
      </c>
      <c r="B9" s="46" t="s">
        <v>80</v>
      </c>
      <c r="C9" s="40" t="s">
        <v>83</v>
      </c>
      <c r="D9" s="39" t="s">
        <v>5</v>
      </c>
      <c r="E9" s="48">
        <v>49</v>
      </c>
      <c r="F9" s="48">
        <v>76</v>
      </c>
      <c r="G9" s="48" t="s">
        <v>3</v>
      </c>
      <c r="H9" s="39" t="s">
        <v>18</v>
      </c>
      <c r="I9" s="40" t="s">
        <v>84</v>
      </c>
      <c r="J9" s="55">
        <f>IF(G9="No Change","N/A",IF(G9="New Tag Required",Lookup!F:F,IF(G9="Remove Old Tag",Lookup!F:F,IF(G9="N/A","N/A",""))))</f>
        <v>0</v>
      </c>
      <c r="K9" s="56"/>
      <c r="L9" s="55"/>
      <c r="M9" s="55" t="str">
        <f>IF(H9="No Change","N/A",IF(H9="New Tag Required",Lookup!F:F,IF(H9="Remove Old Sign",Lookup!F:F,IF(H9="N/A","N/A",""))))</f>
        <v/>
      </c>
      <c r="N9" s="56"/>
      <c r="O9" s="55"/>
    </row>
    <row r="10" spans="1:16" s="39" customFormat="1" ht="60" x14ac:dyDescent="0.25">
      <c r="A10" s="58" t="s">
        <v>76</v>
      </c>
      <c r="B10" s="46" t="s">
        <v>80</v>
      </c>
      <c r="C10" s="40" t="s">
        <v>82</v>
      </c>
      <c r="D10" s="39" t="s">
        <v>5</v>
      </c>
      <c r="E10" s="48">
        <v>76</v>
      </c>
      <c r="F10" s="48">
        <v>49</v>
      </c>
      <c r="G10" s="48" t="s">
        <v>3</v>
      </c>
      <c r="H10" s="39" t="s">
        <v>18</v>
      </c>
      <c r="I10" s="40" t="s">
        <v>84</v>
      </c>
      <c r="J10" s="55">
        <f>IF(G10="No Change","N/A",IF(G10="New Tag Required",Lookup!F:F,IF(G10="Remove Old Tag",Lookup!F:F,IF(G10="N/A","N/A",""))))</f>
        <v>0</v>
      </c>
      <c r="K10" s="56"/>
      <c r="L10" s="55"/>
      <c r="M10" s="55" t="str">
        <f>IF(H10="No Change","N/A",IF(H10="New Tag Required",Lookup!F:F,IF(H10="Remove Old Sign",Lookup!F:F,IF(H10="N/A","N/A",""))))</f>
        <v/>
      </c>
      <c r="N10" s="56"/>
      <c r="O10" s="55"/>
    </row>
    <row r="11" spans="1:16" s="39" customFormat="1" ht="60" x14ac:dyDescent="0.25">
      <c r="A11" s="58" t="s">
        <v>77</v>
      </c>
      <c r="B11" s="46" t="s">
        <v>81</v>
      </c>
      <c r="C11" s="40" t="s">
        <v>83</v>
      </c>
      <c r="D11" s="39" t="s">
        <v>5</v>
      </c>
      <c r="E11" s="48">
        <v>49</v>
      </c>
      <c r="F11" s="48">
        <v>76</v>
      </c>
      <c r="G11" s="48" t="s">
        <v>3</v>
      </c>
      <c r="H11" s="39" t="s">
        <v>18</v>
      </c>
      <c r="I11" s="40" t="s">
        <v>84</v>
      </c>
      <c r="J11" s="55">
        <f>IF(G11="No Change","N/A",IF(G11="New Tag Required",Lookup!F:F,IF(G11="Remove Old Tag",Lookup!F:F,IF(G11="N/A","N/A",""))))</f>
        <v>0</v>
      </c>
      <c r="K11" s="56"/>
      <c r="L11" s="55"/>
      <c r="M11" s="55" t="str">
        <f>IF(H11="No Change","N/A",IF(H11="New Tag Required",Lookup!F:F,IF(H11="Remove Old Sign",Lookup!F:F,IF(H11="N/A","N/A",""))))</f>
        <v/>
      </c>
      <c r="N11" s="56"/>
      <c r="O11" s="55"/>
    </row>
    <row r="12" spans="1:16" s="39" customFormat="1" x14ac:dyDescent="0.25">
      <c r="A12" s="58"/>
      <c r="B12" s="46"/>
      <c r="C12" s="40"/>
      <c r="E12" s="48"/>
      <c r="F12" s="48"/>
      <c r="G12" s="48"/>
      <c r="I12" s="40"/>
      <c r="J12" s="55" t="str">
        <f>IF(G12="No Change","N/A",IF(G12="New Tag Required",Lookup!F:F,IF(G12="Remove Old Tag",Lookup!F:F,IF(G12="N/A","N/A",""))))</f>
        <v/>
      </c>
      <c r="K12" s="56"/>
      <c r="L12" s="55"/>
      <c r="M12" s="55" t="str">
        <f>IF(H12="No Change","N/A",IF(H12="New Tag Required",Lookup!F:F,IF(H12="Remove Old Sign",Lookup!F:F,IF(H12="N/A","N/A",""))))</f>
        <v/>
      </c>
      <c r="N12" s="56"/>
      <c r="O12" s="55"/>
    </row>
    <row r="13" spans="1:16" s="39" customFormat="1" x14ac:dyDescent="0.25">
      <c r="A13" s="58"/>
      <c r="B13" s="46"/>
      <c r="C13" s="40"/>
      <c r="E13" s="48"/>
      <c r="F13" s="48"/>
      <c r="G13" s="48"/>
      <c r="I13" s="40"/>
      <c r="J13" s="55" t="str">
        <f>IF(G13="No Change","N/A",IF(G13="New Tag Required",Lookup!F:F,IF(G13="Remove Old Tag",Lookup!F:F,IF(G13="N/A","N/A",""))))</f>
        <v/>
      </c>
      <c r="K13" s="56"/>
      <c r="L13" s="55"/>
      <c r="M13" s="55" t="str">
        <f>IF(H13="No Change","N/A",IF(H13="New Tag Required",Lookup!F:F,IF(H13="Remove Old Sign",Lookup!F:F,IF(H13="N/A","N/A",""))))</f>
        <v/>
      </c>
      <c r="N13" s="56"/>
      <c r="O13" s="55"/>
    </row>
    <row r="14" spans="1:16" s="39" customFormat="1" x14ac:dyDescent="0.25">
      <c r="A14" s="58"/>
      <c r="B14" s="46"/>
      <c r="C14" s="40"/>
      <c r="E14" s="48"/>
      <c r="F14" s="48"/>
      <c r="G14" s="48"/>
      <c r="I14" s="40"/>
      <c r="J14" s="55" t="str">
        <f>IF(G14="No Change","N/A",IF(G14="New Tag Required",Lookup!F:F,IF(G14="Remove Old Tag",Lookup!F:F,IF(G14="N/A","N/A",""))))</f>
        <v/>
      </c>
      <c r="K14" s="56"/>
      <c r="L14" s="55"/>
      <c r="M14" s="55" t="str">
        <f>IF(H14="No Change","N/A",IF(H14="New Tag Required",Lookup!F:F,IF(H14="Remove Old Sign",Lookup!F:F,IF(H14="N/A","N/A",""))))</f>
        <v/>
      </c>
      <c r="N14" s="56"/>
      <c r="O14" s="55"/>
    </row>
    <row r="15" spans="1:16" s="39" customFormat="1" x14ac:dyDescent="0.25">
      <c r="A15" s="58"/>
      <c r="B15" s="46"/>
      <c r="C15" s="40"/>
      <c r="E15" s="48"/>
      <c r="F15" s="48"/>
      <c r="G15" s="48"/>
      <c r="I15" s="40"/>
      <c r="J15" s="55" t="str">
        <f>IF(G15="No Change","N/A",IF(G15="New Tag Required",Lookup!F:F,IF(G15="Remove Old Tag",Lookup!F:F,IF(G15="N/A","N/A",""))))</f>
        <v/>
      </c>
      <c r="K15" s="56"/>
      <c r="L15" s="55"/>
      <c r="M15" s="55" t="str">
        <f>IF(H15="No Change","N/A",IF(H15="New Tag Required",Lookup!F:F,IF(H15="Remove Old Sign",Lookup!F:F,IF(H15="N/A","N/A",""))))</f>
        <v/>
      </c>
      <c r="N15" s="56"/>
      <c r="O15" s="55"/>
    </row>
    <row r="16" spans="1:16" s="39" customFormat="1" x14ac:dyDescent="0.25">
      <c r="A16" s="58"/>
      <c r="B16" s="46"/>
      <c r="C16" s="40"/>
      <c r="E16" s="48"/>
      <c r="F16" s="48"/>
      <c r="G16" s="48"/>
      <c r="I16" s="40"/>
      <c r="J16" s="55" t="str">
        <f>IF(G16="No Change","N/A",IF(G16="New Tag Required",Lookup!F:F,IF(G16="Remove Old Tag",Lookup!F:F,IF(G16="N/A","N/A",""))))</f>
        <v/>
      </c>
      <c r="K16" s="59"/>
      <c r="L16" s="40"/>
      <c r="M16" s="55" t="str">
        <f>IF(H16="No Change","N/A",IF(H16="New Tag Required",Lookup!F:F,IF(H16="Remove Old Sign",Lookup!F:F,IF(H16="N/A","N/A",""))))</f>
        <v/>
      </c>
      <c r="N16" s="59"/>
      <c r="O16" s="40"/>
    </row>
    <row r="17" spans="1:17" s="39" customFormat="1" x14ac:dyDescent="0.25">
      <c r="A17" s="58"/>
      <c r="B17" s="46"/>
      <c r="C17" s="40"/>
      <c r="E17" s="48"/>
      <c r="F17" s="48"/>
      <c r="G17" s="48"/>
      <c r="I17" s="40"/>
      <c r="J17" s="55" t="str">
        <f>IF(G17="No Change","N/A",IF(G17="New Tag Required",Lookup!F:F,IF(G17="Remove Old Tag",Lookup!F:F,IF(G17="N/A","N/A",""))))</f>
        <v/>
      </c>
      <c r="K17" s="59"/>
      <c r="L17" s="40"/>
      <c r="M17" s="55" t="str">
        <f>IF(H17="No Change","N/A",IF(H17="New Tag Required",Lookup!F:F,IF(H17="Remove Old Sign",Lookup!F:F,IF(H17="N/A","N/A",""))))</f>
        <v/>
      </c>
      <c r="N17" s="59"/>
      <c r="O17" s="40"/>
    </row>
    <row r="18" spans="1:17" s="39" customFormat="1" x14ac:dyDescent="0.25">
      <c r="A18" s="58"/>
      <c r="B18" s="46"/>
      <c r="C18" s="40"/>
      <c r="E18" s="48"/>
      <c r="F18" s="48"/>
      <c r="G18" s="48"/>
      <c r="I18" s="40"/>
      <c r="J18" s="55" t="str">
        <f>IF(G18="No Change","N/A",IF(G18="New Tag Required",Lookup!F:F,IF(G18="Remove Old Tag",Lookup!F:F,IF(G18="N/A","N/A",""))))</f>
        <v/>
      </c>
      <c r="K18" s="59"/>
      <c r="L18" s="40"/>
      <c r="M18" s="55" t="str">
        <f>IF(H18="No Change","N/A",IF(H18="New Tag Required",Lookup!F:F,IF(H18="Remove Old Sign",Lookup!F:F,IF(H18="N/A","N/A",""))))</f>
        <v/>
      </c>
      <c r="N18" s="59"/>
      <c r="O18" s="40"/>
    </row>
    <row r="19" spans="1:17" s="39" customFormat="1" x14ac:dyDescent="0.25">
      <c r="A19" s="57"/>
      <c r="B19" s="46"/>
      <c r="C19" s="40"/>
      <c r="E19" s="48"/>
      <c r="F19" s="48"/>
      <c r="G19" s="48"/>
      <c r="I19" s="40"/>
      <c r="J19" s="55" t="str">
        <f>IF(G19="No Change","N/A",IF(G19="New Tag Required",Lookup!F:F,IF(G19="Remove Old Tag",Lookup!F:F,IF(G19="N/A","N/A",""))))</f>
        <v/>
      </c>
      <c r="K19" s="59"/>
      <c r="L19" s="40"/>
      <c r="M19" s="55" t="str">
        <f>IF(H19="No Change","N/A",IF(H19="New Tag Required",Lookup!F:F,IF(H19="Remove Old Sign",Lookup!F:F,IF(H19="N/A","N/A",""))))</f>
        <v/>
      </c>
      <c r="N19" s="59"/>
      <c r="O19" s="40"/>
    </row>
    <row r="20" spans="1:17" ht="15.75" thickBot="1" x14ac:dyDescent="0.3">
      <c r="A20" s="58"/>
      <c r="C20" s="40"/>
      <c r="D20" s="39"/>
      <c r="E20" s="48"/>
      <c r="F20" s="48"/>
      <c r="G20" s="48"/>
      <c r="H20" s="39"/>
      <c r="I20" s="40"/>
      <c r="J20" s="55" t="str">
        <f>IF(G20="No Change","N/A",IF(G20="New Tag Required",Lookup!F:F,IF(G20="Remove Old Tag",Lookup!F:F,IF(G20="N/A","N/A",""))))</f>
        <v/>
      </c>
      <c r="K20" s="60"/>
      <c r="L20" s="39"/>
      <c r="M20" s="55" t="str">
        <f>IF(H20="No Change","N/A",IF(H20="New Tag Required",Lookup!F:F,IF(H20="Remove Old Sign",Lookup!F:F,IF(H20="N/A","N/A",""))))</f>
        <v/>
      </c>
      <c r="N20" s="60"/>
      <c r="O20" s="39"/>
      <c r="P20" s="39"/>
      <c r="Q20" s="39"/>
    </row>
    <row r="21" spans="1:17" ht="45" x14ac:dyDescent="0.25">
      <c r="A21" s="58"/>
      <c r="C21" s="11"/>
      <c r="E21" s="30"/>
      <c r="F21" s="32"/>
      <c r="G21" s="69" t="s">
        <v>45</v>
      </c>
      <c r="H21" s="70" t="s">
        <v>46</v>
      </c>
      <c r="J21" s="71" t="s">
        <v>40</v>
      </c>
      <c r="K21" s="10"/>
      <c r="L21" s="10"/>
      <c r="M21" s="71" t="s">
        <v>41</v>
      </c>
    </row>
    <row r="22" spans="1:17" ht="15.75" thickBot="1" x14ac:dyDescent="0.3">
      <c r="A22" s="58"/>
      <c r="C22" s="11"/>
      <c r="E22" s="30"/>
      <c r="F22" s="32"/>
      <c r="G22" s="14">
        <f>COUNTIF(G6:G21,"New Tag Required")</f>
        <v>6</v>
      </c>
      <c r="H22" s="13">
        <f>COUNTIF(H6:H21,"New Sign Required")</f>
        <v>6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7" x14ac:dyDescent="0.25">
      <c r="A23" s="58"/>
      <c r="C23" s="11"/>
      <c r="E23" s="30"/>
      <c r="F23" s="30"/>
    </row>
    <row r="24" spans="1:17" x14ac:dyDescent="0.25">
      <c r="A24" s="58"/>
      <c r="C24" s="11"/>
      <c r="E24" s="30"/>
      <c r="F24" s="30"/>
      <c r="G24" s="30"/>
    </row>
    <row r="25" spans="1:17" x14ac:dyDescent="0.25">
      <c r="A25" s="58"/>
      <c r="C25" s="11"/>
      <c r="E25" s="30"/>
      <c r="F25" s="30"/>
      <c r="G25" s="30"/>
    </row>
    <row r="26" spans="1:17" x14ac:dyDescent="0.25">
      <c r="A26" s="47"/>
      <c r="C26" s="11"/>
      <c r="E26" s="30"/>
      <c r="F26" s="30"/>
      <c r="G26" s="30"/>
    </row>
    <row r="27" spans="1:17" x14ac:dyDescent="0.25">
      <c r="A27" s="47"/>
      <c r="C27" s="11"/>
      <c r="E27" s="30"/>
      <c r="F27" s="31"/>
      <c r="G27" s="30"/>
    </row>
    <row r="28" spans="1:17" x14ac:dyDescent="0.25">
      <c r="A28" s="47"/>
      <c r="C28" s="11"/>
      <c r="E28" s="30"/>
      <c r="F28" s="30"/>
      <c r="G28" s="30"/>
    </row>
    <row r="29" spans="1:17" x14ac:dyDescent="0.25">
      <c r="A29" s="54"/>
      <c r="C29" s="11"/>
      <c r="E29" s="30"/>
      <c r="F29" s="30"/>
      <c r="G29" s="30"/>
    </row>
    <row r="30" spans="1:17" x14ac:dyDescent="0.25">
      <c r="A30" s="54"/>
      <c r="C30" s="11"/>
      <c r="E30" s="30"/>
      <c r="F30" s="30"/>
      <c r="G30" s="30"/>
    </row>
    <row r="31" spans="1:17" x14ac:dyDescent="0.25">
      <c r="A31" s="54"/>
      <c r="C31" s="11"/>
    </row>
    <row r="32" spans="1:17" x14ac:dyDescent="0.25">
      <c r="A32" s="54"/>
      <c r="C32" s="11"/>
    </row>
    <row r="33" spans="1:3" x14ac:dyDescent="0.25">
      <c r="A33" s="54"/>
      <c r="C33" s="11"/>
    </row>
    <row r="34" spans="1:3" x14ac:dyDescent="0.25">
      <c r="A34" s="54"/>
      <c r="C34" s="11"/>
    </row>
    <row r="35" spans="1:3" x14ac:dyDescent="0.25">
      <c r="A35" s="54"/>
      <c r="C35" s="11"/>
    </row>
    <row r="36" spans="1:3" x14ac:dyDescent="0.25">
      <c r="C36" s="11"/>
    </row>
    <row r="37" spans="1:3" x14ac:dyDescent="0.25">
      <c r="C37" s="11"/>
    </row>
    <row r="38" spans="1:3" x14ac:dyDescent="0.25">
      <c r="C38" s="11"/>
    </row>
    <row r="39" spans="1:3" x14ac:dyDescent="0.25">
      <c r="C39" s="11"/>
    </row>
    <row r="40" spans="1:3" x14ac:dyDescent="0.25">
      <c r="C40" s="11"/>
    </row>
    <row r="41" spans="1:3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C44" s="11"/>
    </row>
    <row r="45" spans="1:3" x14ac:dyDescent="0.25">
      <c r="C45" s="11"/>
    </row>
    <row r="46" spans="1:3" x14ac:dyDescent="0.25">
      <c r="C46" s="11"/>
    </row>
    <row r="47" spans="1:3" x14ac:dyDescent="0.25">
      <c r="C47" s="11"/>
    </row>
    <row r="48" spans="1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176" spans="3:3" x14ac:dyDescent="0.25">
      <c r="C176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29 G10:G20">
    <cfRule type="containsText" dxfId="52" priority="122" operator="containsText" text="New Tag Required">
      <formula>NOT(ISERROR(SEARCH("New Tag Required",G10)))</formula>
    </cfRule>
  </conditionalFormatting>
  <conditionalFormatting sqref="D6 D8 D10:D75">
    <cfRule type="containsText" dxfId="51" priority="121" operator="containsText" text="Yes">
      <formula>NOT(ISERROR(SEARCH("Yes",D6)))</formula>
    </cfRule>
  </conditionalFormatting>
  <conditionalFormatting sqref="H176:H397 H24:H32 H35:H75 H10:H20">
    <cfRule type="containsText" dxfId="50" priority="109" operator="containsText" text="New Sign Required">
      <formula>NOT(ISERROR(SEARCH("New Sign Required",H10)))</formula>
    </cfRule>
  </conditionalFormatting>
  <conditionalFormatting sqref="G24:G32 G35:G75 G10:H20">
    <cfRule type="containsText" dxfId="49" priority="108" operator="containsText" text="Action Required">
      <formula>NOT(ISERROR(SEARCH("Action Required",G10)))</formula>
    </cfRule>
  </conditionalFormatting>
  <conditionalFormatting sqref="H24:H32 H35:H75">
    <cfRule type="containsText" dxfId="48" priority="107" operator="containsText" text="Action Required">
      <formula>NOT(ISERROR(SEARCH("Action Required",H24)))</formula>
    </cfRule>
  </conditionalFormatting>
  <conditionalFormatting sqref="G6">
    <cfRule type="containsText" dxfId="47" priority="49" operator="containsText" text="New Tag Required">
      <formula>NOT(ISERROR(SEARCH("New Tag Required",G6)))</formula>
    </cfRule>
  </conditionalFormatting>
  <conditionalFormatting sqref="H6">
    <cfRule type="containsText" dxfId="46" priority="47" operator="containsText" text="New Sign Required">
      <formula>NOT(ISERROR(SEARCH("New Sign Required",H6)))</formula>
    </cfRule>
  </conditionalFormatting>
  <conditionalFormatting sqref="G6">
    <cfRule type="containsText" dxfId="45" priority="46" operator="containsText" text="Action Required">
      <formula>NOT(ISERROR(SEARCH("Action Required",G6)))</formula>
    </cfRule>
  </conditionalFormatting>
  <conditionalFormatting sqref="H6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76:D175">
    <cfRule type="containsText" dxfId="40" priority="41" operator="containsText" text="Yes">
      <formula>NOT(ISERROR(SEARCH("Yes",D76)))</formula>
    </cfRule>
  </conditionalFormatting>
  <conditionalFormatting sqref="H76:H175">
    <cfRule type="containsText" dxfId="39" priority="40" operator="containsText" text="New Sign Required">
      <formula>NOT(ISERROR(SEARCH("New Sign Required",H76)))</formula>
    </cfRule>
  </conditionalFormatting>
  <conditionalFormatting sqref="G76:G175">
    <cfRule type="containsText" dxfId="38" priority="39" operator="containsText" text="Action Required">
      <formula>NOT(ISERROR(SEARCH("Action Required",G76)))</formula>
    </cfRule>
  </conditionalFormatting>
  <conditionalFormatting sqref="H76:H175">
    <cfRule type="containsText" dxfId="37" priority="38" operator="containsText" text="Action Required">
      <formula>NOT(ISERROR(SEARCH("Action Required",H76)))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0">
    <cfRule type="cellIs" dxfId="25" priority="14" operator="equal">
      <formula>0</formula>
    </cfRule>
  </conditionalFormatting>
  <conditionalFormatting sqref="M6:M20">
    <cfRule type="cellIs" dxfId="24" priority="13" operator="equal">
      <formula>0</formula>
    </cfRule>
  </conditionalFormatting>
  <conditionalFormatting sqref="J6:J20 M6:M20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24:H32 H35:H1048576 H1:H22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24:G32 G35:G1048576 G1:G2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76:H380">
      <formula1>DoorSignage</formula1>
    </dataValidation>
    <dataValidation type="list" allowBlank="1" showInputMessage="1" showErrorMessage="1" sqref="D6:D5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H35:H175 H24:H32</xm:sqref>
        </x14:dataValidation>
        <x14:dataValidation type="list" allowBlank="1" showInputMessage="1" showErrorMessage="1">
          <x14:formula1>
            <xm:f>Lookup!$A$1:$A$4</xm:f>
          </x14:formula1>
          <xm:sqref>G35:G175 G24:G32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zoomScale="90" zoomScaleNormal="90" workbookViewId="0">
      <selection activeCell="C23" sqref="C23"/>
    </sheetView>
  </sheetViews>
  <sheetFormatPr defaultColWidth="9.140625" defaultRowHeight="15" x14ac:dyDescent="0.25"/>
  <cols>
    <col min="1" max="1" width="22.42578125" style="46" bestFit="1" customWidth="1"/>
    <col min="2" max="2" width="37.28515625" style="46" bestFit="1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0022</v>
      </c>
      <c r="C1" s="37"/>
      <c r="D1" s="17" t="s">
        <v>10</v>
      </c>
      <c r="E1" s="38">
        <f>'KD Changes'!G1</f>
        <v>42874</v>
      </c>
    </row>
    <row r="2" spans="1:10" ht="15" customHeight="1" x14ac:dyDescent="0.25">
      <c r="A2" s="41" t="s">
        <v>8</v>
      </c>
      <c r="B2" s="42" t="str">
        <f>VLOOKUP(B1,[1]BuildingList!A:B,2,FALSE)</f>
        <v>Fine Arts Guignol Building</v>
      </c>
      <c r="C2" s="43"/>
      <c r="D2" s="44" t="s">
        <v>12</v>
      </c>
      <c r="E2" s="45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74"/>
      <c r="B6" s="75"/>
      <c r="E6" s="48" t="s">
        <v>84</v>
      </c>
      <c r="G6" s="29"/>
      <c r="H6" s="29"/>
      <c r="I6" s="39"/>
      <c r="J6" s="39"/>
    </row>
    <row r="7" spans="1:10" ht="15" customHeight="1" x14ac:dyDescent="0.25">
      <c r="A7" s="74" t="s">
        <v>97</v>
      </c>
      <c r="B7" s="75" t="s">
        <v>98</v>
      </c>
      <c r="C7" s="39" t="s">
        <v>64</v>
      </c>
      <c r="G7" s="29"/>
      <c r="H7" s="29"/>
      <c r="I7" s="39"/>
      <c r="J7" s="39"/>
    </row>
    <row r="8" spans="1:10" ht="15" customHeight="1" x14ac:dyDescent="0.25">
      <c r="A8" s="74" t="s">
        <v>89</v>
      </c>
      <c r="B8" s="75" t="s">
        <v>90</v>
      </c>
      <c r="C8" s="39" t="s">
        <v>74</v>
      </c>
      <c r="E8" s="39" t="s">
        <v>99</v>
      </c>
      <c r="G8" s="29"/>
      <c r="H8" s="29"/>
      <c r="I8" s="39"/>
      <c r="J8" s="39"/>
    </row>
    <row r="9" spans="1:10" x14ac:dyDescent="0.25">
      <c r="A9" s="74" t="s">
        <v>85</v>
      </c>
      <c r="B9" s="75" t="s">
        <v>86</v>
      </c>
      <c r="C9" s="39" t="s">
        <v>100</v>
      </c>
      <c r="E9" s="39" t="s">
        <v>102</v>
      </c>
      <c r="G9" s="29"/>
      <c r="H9" s="29"/>
      <c r="I9" s="39"/>
      <c r="J9" s="39"/>
    </row>
    <row r="10" spans="1:10" x14ac:dyDescent="0.25">
      <c r="A10" s="74" t="s">
        <v>87</v>
      </c>
      <c r="B10" s="75" t="s">
        <v>88</v>
      </c>
      <c r="C10" s="39" t="s">
        <v>100</v>
      </c>
      <c r="E10" s="39" t="s">
        <v>101</v>
      </c>
      <c r="G10" s="29"/>
      <c r="H10" s="29"/>
      <c r="I10" s="39"/>
      <c r="J10" s="39"/>
    </row>
    <row r="11" spans="1:10" x14ac:dyDescent="0.25">
      <c r="A11" s="74" t="s">
        <v>91</v>
      </c>
      <c r="B11" s="75" t="s">
        <v>92</v>
      </c>
      <c r="C11" s="39" t="s">
        <v>100</v>
      </c>
      <c r="E11" s="39" t="s">
        <v>103</v>
      </c>
      <c r="G11" s="29"/>
      <c r="H11" s="29"/>
      <c r="I11" s="39"/>
      <c r="J11" s="39"/>
    </row>
    <row r="12" spans="1:10" x14ac:dyDescent="0.25">
      <c r="A12" s="74" t="s">
        <v>93</v>
      </c>
      <c r="B12" s="75" t="s">
        <v>94</v>
      </c>
      <c r="C12" s="39" t="s">
        <v>100</v>
      </c>
      <c r="E12" s="39" t="s">
        <v>104</v>
      </c>
      <c r="F12" s="48"/>
      <c r="G12" s="29"/>
      <c r="H12" s="29"/>
    </row>
    <row r="13" spans="1:10" x14ac:dyDescent="0.25">
      <c r="A13" s="74" t="s">
        <v>105</v>
      </c>
      <c r="B13" s="75" t="s">
        <v>106</v>
      </c>
      <c r="C13" s="39" t="s">
        <v>64</v>
      </c>
      <c r="F13" s="48"/>
      <c r="G13" s="29"/>
      <c r="H13" s="29"/>
    </row>
    <row r="14" spans="1:10" x14ac:dyDescent="0.25">
      <c r="A14" s="74" t="s">
        <v>95</v>
      </c>
      <c r="B14" s="75" t="s">
        <v>96</v>
      </c>
      <c r="C14" s="39" t="s">
        <v>74</v>
      </c>
      <c r="E14" s="39" t="s">
        <v>107</v>
      </c>
      <c r="F14" s="48"/>
      <c r="G14" s="29"/>
      <c r="H14" s="29"/>
    </row>
    <row r="15" spans="1:10" x14ac:dyDescent="0.25">
      <c r="A15" s="39"/>
      <c r="B15" s="39"/>
      <c r="F15" s="48"/>
      <c r="G15" s="29"/>
      <c r="H15" s="29"/>
    </row>
    <row r="16" spans="1:10" x14ac:dyDescent="0.25">
      <c r="A16" s="39"/>
      <c r="B16" s="39"/>
      <c r="F16" s="48"/>
      <c r="G16" s="29"/>
      <c r="H16" s="29"/>
    </row>
    <row r="17" spans="1:8" x14ac:dyDescent="0.25">
      <c r="A17" s="39"/>
      <c r="B17" s="39"/>
      <c r="F17" s="48"/>
      <c r="G17" s="29"/>
      <c r="H17" s="29"/>
    </row>
    <row r="18" spans="1:8" x14ac:dyDescent="0.25">
      <c r="A18" s="39"/>
      <c r="B18" s="39"/>
      <c r="F18" s="48"/>
      <c r="G18" s="29"/>
      <c r="H18" s="29"/>
    </row>
    <row r="19" spans="1:8" x14ac:dyDescent="0.25">
      <c r="A19" s="39"/>
      <c r="B19" s="39"/>
      <c r="F19" s="48"/>
      <c r="G19" s="29"/>
      <c r="H19" s="29"/>
    </row>
    <row r="20" spans="1:8" x14ac:dyDescent="0.25">
      <c r="A20" s="39"/>
      <c r="B20" s="39"/>
      <c r="F20" s="48"/>
      <c r="G20" s="29"/>
      <c r="H20" s="29"/>
    </row>
    <row r="21" spans="1:8" x14ac:dyDescent="0.25">
      <c r="A21" s="39"/>
      <c r="B21" s="39"/>
      <c r="F21" s="48"/>
      <c r="G21" s="29"/>
      <c r="H21" s="29"/>
    </row>
    <row r="22" spans="1:8" x14ac:dyDescent="0.25">
      <c r="A22" s="39"/>
      <c r="B22" s="39"/>
      <c r="F22" s="48"/>
      <c r="G22" s="29"/>
      <c r="H22" s="29"/>
    </row>
    <row r="23" spans="1:8" x14ac:dyDescent="0.25">
      <c r="A23" s="39"/>
      <c r="B23" s="39"/>
      <c r="F23" s="49"/>
      <c r="G23" s="29"/>
      <c r="H23" s="29"/>
    </row>
    <row r="24" spans="1:8" x14ac:dyDescent="0.25">
      <c r="A24" s="39"/>
      <c r="B24" s="39"/>
      <c r="F24" s="48"/>
      <c r="G24" s="29"/>
      <c r="H24" s="29"/>
    </row>
    <row r="25" spans="1:8" x14ac:dyDescent="0.25">
      <c r="A25" s="39"/>
      <c r="B25" s="39"/>
      <c r="F25" s="48"/>
      <c r="G25" s="29"/>
      <c r="H25" s="29"/>
    </row>
    <row r="26" spans="1:8" x14ac:dyDescent="0.25">
      <c r="A26" s="39"/>
      <c r="B26" s="39"/>
      <c r="F26" s="48"/>
      <c r="G26" s="29"/>
      <c r="H26" s="29"/>
    </row>
    <row r="27" spans="1:8" x14ac:dyDescent="0.25">
      <c r="A27" s="39"/>
      <c r="B27" s="39"/>
      <c r="F27" s="48"/>
      <c r="G27" s="29"/>
      <c r="H27" s="29"/>
    </row>
    <row r="28" spans="1:8" x14ac:dyDescent="0.25">
      <c r="A28" s="39"/>
      <c r="B28" s="39"/>
      <c r="F28" s="48"/>
      <c r="G28" s="29"/>
      <c r="H28" s="29"/>
    </row>
    <row r="29" spans="1:8" x14ac:dyDescent="0.25">
      <c r="A29" s="39"/>
      <c r="B29" s="39"/>
      <c r="F29" s="48"/>
      <c r="G29" s="29"/>
      <c r="H29" s="29"/>
    </row>
    <row r="30" spans="1:8" x14ac:dyDescent="0.25">
      <c r="A30" s="39"/>
      <c r="B30" s="39"/>
      <c r="F30" s="48"/>
      <c r="G30" s="29"/>
      <c r="H30" s="29"/>
    </row>
    <row r="31" spans="1:8" x14ac:dyDescent="0.25">
      <c r="A31" s="39"/>
      <c r="B31" s="39"/>
      <c r="F31" s="48"/>
      <c r="G31" s="29"/>
      <c r="H31" s="29"/>
    </row>
    <row r="32" spans="1:8" x14ac:dyDescent="0.25">
      <c r="A32" s="39"/>
      <c r="B32" s="39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29"/>
      <c r="H39" s="29"/>
    </row>
    <row r="40" spans="1:8" x14ac:dyDescent="0.25">
      <c r="A40" s="47"/>
      <c r="E40" s="48"/>
      <c r="F40" s="48"/>
      <c r="G40" s="29"/>
      <c r="H40" s="29"/>
    </row>
    <row r="41" spans="1:8" x14ac:dyDescent="0.25">
      <c r="A41" s="47"/>
      <c r="E41" s="48"/>
      <c r="F41" s="48"/>
      <c r="G41" s="48"/>
    </row>
    <row r="42" spans="1:8" x14ac:dyDescent="0.25">
      <c r="A42" s="47"/>
      <c r="E42" s="48"/>
      <c r="F42" s="48"/>
      <c r="G42" s="48"/>
    </row>
    <row r="43" spans="1:8" x14ac:dyDescent="0.25">
      <c r="A43" s="50"/>
      <c r="E43" s="48"/>
      <c r="F43" s="51"/>
      <c r="G43" s="48"/>
    </row>
    <row r="44" spans="1:8" x14ac:dyDescent="0.25">
      <c r="A44" s="50"/>
      <c r="E44" s="48"/>
      <c r="F44" s="51"/>
      <c r="G44" s="48"/>
    </row>
    <row r="45" spans="1:8" x14ac:dyDescent="0.25">
      <c r="A45" s="50"/>
      <c r="E45" s="48"/>
      <c r="F45" s="52"/>
      <c r="G45" s="48"/>
    </row>
    <row r="46" spans="1:8" x14ac:dyDescent="0.25">
      <c r="A46" s="47"/>
      <c r="E46" s="48"/>
      <c r="F46" s="51"/>
      <c r="G46" s="48"/>
    </row>
    <row r="47" spans="1:8" x14ac:dyDescent="0.25">
      <c r="A47" s="47"/>
      <c r="E47" s="48"/>
      <c r="F47" s="51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E50" s="48"/>
      <c r="F50" s="48"/>
      <c r="G50" s="48"/>
    </row>
    <row r="51" spans="1:7" x14ac:dyDescent="0.25">
      <c r="A51" s="53"/>
      <c r="E51" s="48"/>
      <c r="F51" s="48"/>
      <c r="G51" s="48"/>
    </row>
    <row r="52" spans="1:7" x14ac:dyDescent="0.25">
      <c r="A52" s="53"/>
      <c r="C52" s="40"/>
      <c r="E52" s="48"/>
      <c r="F52" s="49"/>
      <c r="G52" s="48"/>
    </row>
    <row r="53" spans="1:7" x14ac:dyDescent="0.25">
      <c r="A53" s="53"/>
      <c r="C53" s="40"/>
      <c r="E53" s="48"/>
      <c r="F53" s="48"/>
      <c r="G53" s="48"/>
    </row>
    <row r="54" spans="1:7" x14ac:dyDescent="0.25">
      <c r="A54" s="53"/>
      <c r="C54" s="40"/>
      <c r="E54" s="48"/>
      <c r="F54" s="48"/>
      <c r="G54" s="48"/>
    </row>
    <row r="55" spans="1:7" x14ac:dyDescent="0.25">
      <c r="A55" s="47"/>
      <c r="C55" s="40"/>
      <c r="E55" s="48"/>
      <c r="F55" s="48"/>
      <c r="G55" s="48"/>
    </row>
    <row r="56" spans="1:7" x14ac:dyDescent="0.25">
      <c r="A56" s="47"/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83" spans="3:3" x14ac:dyDescent="0.25">
      <c r="C83" s="40"/>
    </row>
    <row r="84" spans="3:3" x14ac:dyDescent="0.25">
      <c r="C84" s="40"/>
    </row>
    <row r="201" spans="3:3" x14ac:dyDescent="0.25">
      <c r="C201" s="39" t="s">
        <v>29</v>
      </c>
    </row>
  </sheetData>
  <sheetProtection insertRows="0" deleteRows="0" selectLockedCells="1"/>
  <conditionalFormatting sqref="G41:G54">
    <cfRule type="containsText" dxfId="11" priority="16" operator="containsText" text="New Tag Required">
      <formula>NOT(ISERROR(SEARCH("New Tag Required",G41)))</formula>
    </cfRule>
  </conditionalFormatting>
  <conditionalFormatting sqref="D51:D100">
    <cfRule type="containsText" dxfId="10" priority="15" operator="containsText" text="Yes">
      <formula>NOT(ISERROR(SEARCH("Yes",D51)))</formula>
    </cfRule>
  </conditionalFormatting>
  <conditionalFormatting sqref="H41:H100 H201:H422">
    <cfRule type="containsText" dxfId="9" priority="14" operator="containsText" text="New Sign Required">
      <formula>NOT(ISERROR(SEARCH("New Sign Required",H41)))</formula>
    </cfRule>
  </conditionalFormatting>
  <conditionalFormatting sqref="G41:G100">
    <cfRule type="containsText" dxfId="8" priority="13" operator="containsText" text="Action Required">
      <formula>NOT(ISERROR(SEARCH("Action Required",G41)))</formula>
    </cfRule>
  </conditionalFormatting>
  <conditionalFormatting sqref="H41:H100">
    <cfRule type="containsText" dxfId="7" priority="12" operator="containsText" text="Action Required">
      <formula>NOT(ISERROR(SEARCH("Action Required",H41)))</formula>
    </cfRule>
  </conditionalFormatting>
  <conditionalFormatting sqref="D101:D200">
    <cfRule type="containsText" dxfId="6" priority="7" operator="containsText" text="Yes">
      <formula>NOT(ISERROR(SEARCH("Yes",D101)))</formula>
    </cfRule>
  </conditionalFormatting>
  <conditionalFormatting sqref="H101:H200">
    <cfRule type="containsText" dxfId="5" priority="6" operator="containsText" text="New Sign Required">
      <formula>NOT(ISERROR(SEARCH("New Sign Required",H101)))</formula>
    </cfRule>
  </conditionalFormatting>
  <conditionalFormatting sqref="G101:G200">
    <cfRule type="containsText" dxfId="4" priority="5" operator="containsText" text="Action Required">
      <formula>NOT(ISERROR(SEARCH("Action Required",G101)))</formula>
    </cfRule>
  </conditionalFormatting>
  <conditionalFormatting sqref="H101:H200">
    <cfRule type="containsText" dxfId="3" priority="4" operator="containsText" text="Action Required">
      <formula>NOT(ISERROR(SEARCH("Action Required",H101)))</formula>
    </cfRule>
  </conditionalFormatting>
  <conditionalFormatting sqref="H1:H4 H41:H1048576 G5:G40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1:G1048576 G3:G4 E1:E2 F5:F11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C52:C200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G41:H200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0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2017-05-24T16:44:09Z</dcterms:modified>
</cp:coreProperties>
</file>