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7" i="1"/>
  <c r="M18" i="1"/>
  <c r="M19" i="1"/>
  <c r="J6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<sst xmlns="http://schemas.openxmlformats.org/spreadsheetml/2006/main" count="151" uniqueCount="102">
  <si>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</si>
  <si>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</si>
  <si>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</si>
  <si>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</si>
  <si>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</si>
  <si>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</si>
  <si>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</si>
  <si>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</si>
  <si>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</si>
  <si>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</si>
  <si>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</si>
  <si>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</si>
  <si>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</si>
  <si>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</si>
  <si>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</si>
  <si>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</si>
  <si>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</si>
  <si>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</si>
  <si>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</si>
  <si>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</si>
  <si>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</si>
  <si>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</si>
  <si>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</si>
  <si>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</si>
  <si>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</si>
  <si>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</si>
  <si>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</si>
  <si>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</si>
  <si>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</si>
  <si>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</si>
  <si>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</si>
  <si>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</si>
  <si>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</si>
  <si>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</si>
  <si>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</si>
  <si>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</si>
  <si>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</si>
  <si>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</si>
  <si>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</si>
  <si>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</si>
  <si>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</si>
  <si>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</si>
  <si>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</si>
  <si>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</si>
  <si>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</si>
  <si>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</si>
  <si>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</si>
  <si>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</si>
  <si>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</si>
  <si>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</si>
  <si>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</si>
  <si>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</si>
  <si>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</si>
  <si>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</si>
  <si>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</si>
  <si>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</si>
  <si>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</si>
  <si>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</si>
  <si>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</si>
  <si>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</si>
  <si>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</si>
  <si>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</si>
  <si>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</si>
  <si>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</si>
  <si>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</si>
  <si>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</si>
  <si>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</si>
  <si>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</si>
  <si>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</si>
  <si>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</si>
  <si>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</si>
  <si>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</si>
  <si>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</si>
  <si>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</si>
  <si>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0022</t>
  </si>
  <si>
    <t>01</t>
  </si>
  <si>
    <t>Room Label Change: 107 Changed To 107D</t>
  </si>
  <si>
    <t>107C</t>
  </si>
  <si>
    <t>107E</t>
  </si>
  <si>
    <t>107F</t>
  </si>
  <si>
    <t>107D</t>
  </si>
  <si>
    <t>Room ID Deleted</t>
  </si>
  <si>
    <t>divided into 107C, 107D, and 107E</t>
  </si>
  <si>
    <t>2 Doors: Room 107C, Room 107E and 107F created in room formerly named 107</t>
  </si>
  <si>
    <t>LX-0022-01-107</t>
  </si>
  <si>
    <t>FINE ARTS GUIGNOL - Room 107</t>
  </si>
  <si>
    <t>LX-0022-01-107C</t>
  </si>
  <si>
    <t>LX-0022-01-107D</t>
  </si>
  <si>
    <t>LX-0022-01-107E</t>
  </si>
  <si>
    <t>FINE ARTS GUIGNOL - Room 107C</t>
  </si>
  <si>
    <t>FINE ARTS GUIGNOL - Room 107D</t>
  </si>
  <si>
    <t>FINE ARTS GUIGNOL - Room 107E</t>
  </si>
  <si>
    <t>LX-0022-01-107F</t>
  </si>
  <si>
    <t>FINE ARTS GUIGNOL - Room 107F</t>
  </si>
  <si>
    <t>add</t>
  </si>
  <si>
    <t>LX-0022-02-205B</t>
  </si>
  <si>
    <t>FINE ARTS GUIGNOL - Room 205B</t>
  </si>
  <si>
    <t>0207</t>
  </si>
  <si>
    <t>02</t>
  </si>
  <si>
    <t>0205B</t>
  </si>
  <si>
    <t>Room created by dividing Room 207</t>
  </si>
  <si>
    <t>adj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</si>
</sst>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3" fontId="20" fillId="0" borderId="0" xfId="44" applyNumberFormat="1" applyFont="1" applyFill="1" applyBorder="1" applyAlignment="1" applyProtection="1">
      <protection locked="0"/>
    </xf>
    <xf numFmtId="0" fontId="23" fillId="0" borderId="0" xfId="43" applyFont="1" applyAlignment="1" applyProtection="1">
      <alignment horizontal="left"/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3" fontId="20" fillId="0" borderId="0" xfId="0" applyNumberFormat="1" applyFont="1" applyAlignme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2" fillId="0" borderId="0" xfId="43" applyNumberForma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1" fillId="0" borderId="0" xfId="42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C7" sqref="C7"/>
    </sheetView>
  </sheetViews>
  <sheetFormatPr defaultColWidth="9.109375" defaultRowHeight="15.6" x14ac:dyDescent="0.3"/>
  <cols>
    <col min="1" max="1" width="12.5546875" style="51" bestFit="1" customWidth="1"/>
    <col min="2" max="2" width="7.44140625" style="51" bestFit="1" customWidth="1"/>
    <col min="3" max="3" width="28.33203125" style="37" customWidth="1"/>
    <col min="4" max="4" width="14.33203125" style="37" bestFit="1" customWidth="1"/>
    <col min="5" max="5" width="10" style="37" bestFit="1" customWidth="1"/>
    <col min="6" max="6" width="13.33203125" style="37" bestFit="1" customWidth="1"/>
    <col min="7" max="8" width="18.5546875" style="37" customWidth="1"/>
    <col min="9" max="9" width="26.88671875" style="40" customWidth="1"/>
    <col min="10" max="14" width="9.109375" style="37"/>
    <col min="15" max="15" width="11.5546875" style="37" customWidth="1"/>
    <col min="16" max="16384" width="9.109375" style="37"/>
  </cols>
  <sheetData>
    <row r="1" spans="1:16" ht="93.6" x14ac:dyDescent="0.3">
      <c r="A1" s="10" t="s">
        <v>7</v>
      </c>
      <c r="B1" s="77" t="s">
        <v>74</v>
      </c>
      <c r="C1" s="77"/>
      <c r="F1" s="38" t="s">
        <v>10</v>
      </c>
      <c r="G1" s="39">
        <v>42222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31.8" thickBot="1" x14ac:dyDescent="0.35">
      <c r="A2" s="12" t="s">
        <v>8</v>
      </c>
      <c r="B2" s="78" t="str">
        <f>VLOOKUP(B1,BuildingList!A:B,2,FALSE)</f>
        <v>Fine Arts Guignol Building</v>
      </c>
      <c r="C2" s="78"/>
      <c r="F2" s="45" t="s">
        <v>12</v>
      </c>
      <c r="G2" s="46" t="s">
        <v>62</v>
      </c>
      <c r="J2" s="47">
        <f>G22-J22</f>
        <v>5</v>
      </c>
      <c r="K2" s="47">
        <f>H22-M22</f>
        <v>5</v>
      </c>
      <c r="L2" s="48"/>
      <c r="M2" s="48"/>
      <c r="N2" s="48"/>
      <c r="O2" s="49"/>
      <c r="P2" s="50"/>
    </row>
    <row r="3" spans="1:16" x14ac:dyDescent="0.3">
      <c r="J3" s="40"/>
      <c r="K3" s="40"/>
      <c r="L3" s="40"/>
      <c r="M3" s="40"/>
      <c r="N3" s="40"/>
      <c r="O3" s="40"/>
    </row>
    <row r="4" spans="1:16" x14ac:dyDescent="0.3">
      <c r="J4" s="40"/>
      <c r="K4" s="40"/>
      <c r="L4" s="40"/>
      <c r="M4" s="40"/>
      <c r="N4" s="40"/>
      <c r="O4" s="40"/>
    </row>
    <row r="5" spans="1:16" s="55" customFormat="1" ht="47.4" thickBot="1" x14ac:dyDescent="0.35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54" t="s">
        <v>38</v>
      </c>
      <c r="K5" s="54" t="s">
        <v>39</v>
      </c>
      <c r="L5" s="54" t="s">
        <v>40</v>
      </c>
      <c r="M5" s="54" t="s">
        <v>41</v>
      </c>
      <c r="N5" s="54" t="s">
        <v>39</v>
      </c>
      <c r="O5" s="54" t="s">
        <v>40</v>
      </c>
    </row>
    <row r="6" spans="1:16" ht="16.2" thickTop="1" x14ac:dyDescent="0.3">
      <c r="A6" s="56" t="s">
        <v>77</v>
      </c>
      <c r="B6" s="51" t="s">
        <v>75</v>
      </c>
      <c r="C6" s="40" t="s">
        <v>24</v>
      </c>
      <c r="D6" s="37" t="s">
        <v>5</v>
      </c>
      <c r="E6" s="57">
        <v>0</v>
      </c>
      <c r="F6" s="57">
        <v>284</v>
      </c>
      <c r="G6" s="57" t="s">
        <v>3</v>
      </c>
      <c r="H6" s="37" t="s">
        <v>18</v>
      </c>
      <c r="J6" s="58">
        <f>IF(G6="No Change","N/A",IF(G6="New Tag Required",Lookup!F:F,IF(G6="Remove Old Tag",Lookup!F:F,IF(G6="N/A","N/A",""))))</f>
        <v>0</v>
      </c>
      <c r="K6" s="59"/>
      <c r="L6" s="58"/>
      <c r="M6" s="58" t="str">
        <f>IF(H6="No Change","N/A",IF(H6="New Tag Required",Lookup!F:F,IF(H6="Remove Old Sign",Lookup!F:F,IF(H6="N/A","N/A",""))))</f>
        <v/>
      </c>
      <c r="N6" s="59"/>
      <c r="O6" s="58"/>
    </row>
    <row r="7" spans="1:16" ht="46.8" x14ac:dyDescent="0.3">
      <c r="A7" s="60" t="s">
        <v>80</v>
      </c>
      <c r="B7" s="51" t="s">
        <v>75</v>
      </c>
      <c r="C7" s="40" t="s">
        <v>76</v>
      </c>
      <c r="D7" s="37" t="s">
        <v>5</v>
      </c>
      <c r="E7" s="61">
        <v>0</v>
      </c>
      <c r="F7" s="61">
        <v>1788</v>
      </c>
      <c r="G7" s="57" t="s">
        <v>3</v>
      </c>
      <c r="H7" s="37" t="s">
        <v>18</v>
      </c>
      <c r="I7" s="40" t="s">
        <v>83</v>
      </c>
      <c r="J7" s="58"/>
      <c r="K7" s="59"/>
      <c r="L7" s="58"/>
      <c r="M7" s="58"/>
      <c r="N7" s="59"/>
      <c r="O7" s="58"/>
    </row>
    <row r="8" spans="1:16" x14ac:dyDescent="0.3">
      <c r="A8" s="56" t="s">
        <v>78</v>
      </c>
      <c r="B8" s="51" t="s">
        <v>75</v>
      </c>
      <c r="C8" s="40" t="s">
        <v>24</v>
      </c>
      <c r="D8" s="37" t="s">
        <v>5</v>
      </c>
      <c r="E8" s="57">
        <v>0</v>
      </c>
      <c r="F8" s="57">
        <v>303</v>
      </c>
      <c r="G8" s="57" t="s">
        <v>3</v>
      </c>
      <c r="H8" s="37" t="s">
        <v>18</v>
      </c>
      <c r="J8" s="58">
        <f>IF(G8="No Change","N/A",IF(G8="New Tag Required",Lookup!F:F,IF(G8="Remove Old Tag",Lookup!F:F,IF(G8="N/A","N/A",""))))</f>
        <v>0</v>
      </c>
      <c r="K8" s="59"/>
      <c r="L8" s="58"/>
      <c r="M8" s="58" t="str">
        <f>IF(H8="No Change","N/A",IF(H8="New Tag Required",Lookup!F:F,IF(H8="Remove Old Sign",Lookup!F:F,IF(H8="N/A","N/A",""))))</f>
        <v/>
      </c>
      <c r="N8" s="59"/>
      <c r="O8" s="58"/>
    </row>
    <row r="9" spans="1:16" x14ac:dyDescent="0.3">
      <c r="A9" s="56" t="s">
        <v>79</v>
      </c>
      <c r="B9" s="51" t="s">
        <v>75</v>
      </c>
      <c r="C9" s="40" t="s">
        <v>24</v>
      </c>
      <c r="D9" s="37" t="s">
        <v>5</v>
      </c>
      <c r="E9" s="57">
        <v>0</v>
      </c>
      <c r="F9" s="57">
        <v>89</v>
      </c>
      <c r="G9" s="57" t="s">
        <v>3</v>
      </c>
      <c r="H9" s="37" t="s">
        <v>18</v>
      </c>
      <c r="J9" s="58">
        <f>IF(G9="No Change","N/A",IF(G9="New Tag Required",Lookup!F:F,IF(G9="Remove Old Tag",Lookup!F:F,IF(G9="N/A","N/A",""))))</f>
        <v>0</v>
      </c>
      <c r="K9" s="59"/>
      <c r="L9" s="58"/>
      <c r="M9" s="58" t="str">
        <f>IF(H9="No Change","N/A",IF(H9="New Tag Required",Lookup!F:F,IF(H9="Remove Old Sign",Lookup!F:F,IF(H9="N/A","N/A",""))))</f>
        <v/>
      </c>
      <c r="N9" s="59"/>
      <c r="O9" s="58"/>
    </row>
    <row r="10" spans="1:16" ht="31.2" x14ac:dyDescent="0.3">
      <c r="A10" s="56">
        <v>107</v>
      </c>
      <c r="B10" s="51" t="s">
        <v>75</v>
      </c>
      <c r="C10" s="40" t="s">
        <v>81</v>
      </c>
      <c r="E10" s="57">
        <v>2480</v>
      </c>
      <c r="F10" s="57"/>
      <c r="G10" s="57" t="s">
        <v>13</v>
      </c>
      <c r="I10" s="40" t="s">
        <v>82</v>
      </c>
      <c r="J10" s="58" t="str">
        <f>IF(G10="No Change","N/A",IF(G10="New Tag Required",Lookup!F:F,IF(G10="Remove Old Tag",Lookup!F:F,IF(G10="N/A","N/A",""))))</f>
        <v>N/A</v>
      </c>
      <c r="K10" s="59"/>
      <c r="L10" s="58"/>
      <c r="M10" s="58" t="str">
        <f>IF(H10="No Change","N/A",IF(H10="New Tag Required",Lookup!F:F,IF(H10="Remove Old Sign",Lookup!F:F,IF(H10="N/A","N/A",""))))</f>
        <v/>
      </c>
      <c r="N10" s="59"/>
      <c r="O10" s="58"/>
    </row>
    <row r="11" spans="1:16" x14ac:dyDescent="0.3">
      <c r="A11" s="56"/>
      <c r="C11" s="40"/>
      <c r="E11" s="57"/>
      <c r="F11" s="57"/>
      <c r="G11" s="57"/>
      <c r="J11" s="58" t="str">
        <f>IF(G11="No Change","N/A",IF(G11="New Tag Required",Lookup!F:F,IF(G11="Remove Old Tag",Lookup!F:F,IF(G11="N/A","N/A",""))))</f>
        <v/>
      </c>
      <c r="K11" s="59"/>
      <c r="L11" s="58"/>
      <c r="M11" s="58" t="str">
        <f>IF(H11="No Change","N/A",IF(H11="New Tag Required",Lookup!F:F,IF(H11="Remove Old Sign",Lookup!F:F,IF(H11="N/A","N/A",""))))</f>
        <v/>
      </c>
      <c r="N11" s="59"/>
      <c r="O11" s="58"/>
    </row>
    <row r="12" spans="1:16" x14ac:dyDescent="0.3">
      <c r="A12" s="79" t="s">
        <v>97</v>
      </c>
      <c r="B12" s="80" t="s">
        <v>98</v>
      </c>
      <c r="C12" s="81" t="s">
        <v>22</v>
      </c>
      <c r="D12" s="82" t="s">
        <v>5</v>
      </c>
      <c r="E12" s="83">
        <v>375</v>
      </c>
      <c r="F12" s="83">
        <v>185</v>
      </c>
      <c r="G12" s="84"/>
      <c r="H12" s="82"/>
      <c r="I12" s="81"/>
      <c r="J12" s="58" t="str">
        <f>IF(G12="No Change","N/A",IF(G12="New Tag Required",Lookup!F:F,IF(G12="Remove Old Tag",Lookup!F:F,IF(G12="N/A","N/A",""))))</f>
        <v/>
      </c>
      <c r="K12" s="63"/>
      <c r="M12" s="58" t="str">
        <f>IF(H12="No Change","N/A",IF(H12="New Tag Required",Lookup!F:F,IF(H12="Remove Old Sign",Lookup!F:F,IF(H12="N/A","N/A",""))))</f>
        <v/>
      </c>
      <c r="N12" s="63"/>
    </row>
    <row r="13" spans="1:16" ht="28.8" x14ac:dyDescent="0.3">
      <c r="A13" s="85" t="s">
        <v>99</v>
      </c>
      <c r="B13" s="80" t="s">
        <v>98</v>
      </c>
      <c r="C13" s="81" t="s">
        <v>24</v>
      </c>
      <c r="D13" s="82" t="s">
        <v>5</v>
      </c>
      <c r="E13" s="84">
        <v>0</v>
      </c>
      <c r="F13" s="84">
        <v>184</v>
      </c>
      <c r="G13" s="84" t="s">
        <v>3</v>
      </c>
      <c r="H13" s="82" t="s">
        <v>18</v>
      </c>
      <c r="I13" s="81" t="s">
        <v>100</v>
      </c>
      <c r="J13" s="58">
        <f>IF(G13="No Change","N/A",IF(G13="New Tag Required",Lookup!F:F,IF(G13="Remove Old Tag",Lookup!F:F,IF(G13="N/A","N/A",""))))</f>
        <v>0</v>
      </c>
      <c r="K13" s="63"/>
      <c r="M13" s="58" t="str">
        <f>IF(H13="No Change","N/A",IF(H13="New Tag Required",Lookup!F:F,IF(H13="Remove Old Sign",Lookup!F:F,IF(H13="N/A","N/A",""))))</f>
        <v/>
      </c>
      <c r="N13" s="63"/>
    </row>
    <row r="14" spans="1:16" x14ac:dyDescent="0.3">
      <c r="A14" s="62">
        <v>205</v>
      </c>
      <c r="B14" s="51" t="s">
        <v>98</v>
      </c>
      <c r="C14" s="40" t="s">
        <v>101</v>
      </c>
      <c r="D14" s="37" t="s">
        <v>5</v>
      </c>
      <c r="E14" s="57">
        <v>213</v>
      </c>
      <c r="F14" s="57">
        <v>215</v>
      </c>
      <c r="G14" s="57" t="s">
        <v>13</v>
      </c>
      <c r="J14" s="58" t="str">
        <f>IF(G14="No Change","N/A",IF(G14="New Tag Required",Lookup!F:F,IF(G14="Remove Old Tag",Lookup!F:F,IF(G14="N/A","N/A",""))))</f>
        <v>N/A</v>
      </c>
      <c r="K14" s="63"/>
      <c r="M14" s="58" t="str">
        <f>IF(H14="No Change","N/A",IF(H14="New Tag Required",Lookup!F:F,IF(H14="Remove Old Sign",Lookup!F:F,IF(H14="N/A","N/A",""))))</f>
        <v/>
      </c>
      <c r="N14" s="63"/>
    </row>
    <row r="15" spans="1:16" x14ac:dyDescent="0.3">
      <c r="A15" s="62"/>
      <c r="C15" s="40"/>
      <c r="E15" s="57"/>
      <c r="F15" s="57"/>
      <c r="G15" s="57"/>
      <c r="J15" s="58"/>
      <c r="K15" s="63"/>
      <c r="M15" s="58"/>
      <c r="N15" s="63"/>
    </row>
    <row r="16" spans="1:16" x14ac:dyDescent="0.3">
      <c r="A16" s="62"/>
      <c r="C16" s="40"/>
      <c r="E16" s="57"/>
      <c r="F16" s="57"/>
      <c r="G16" s="57"/>
      <c r="J16" s="58"/>
      <c r="K16" s="63"/>
      <c r="M16" s="58"/>
      <c r="N16" s="63"/>
    </row>
    <row r="17" spans="1:14" x14ac:dyDescent="0.3">
      <c r="A17" s="62"/>
      <c r="C17" s="40"/>
      <c r="E17" s="57"/>
      <c r="F17" s="57"/>
      <c r="G17" s="57"/>
      <c r="J17" s="58" t="str">
        <f>IF(G17="No Change","N/A",IF(G17="New Tag Required",Lookup!F:F,IF(G17="Remove Old Tag",Lookup!F:F,IF(G17="N/A","N/A",""))))</f>
        <v/>
      </c>
      <c r="K17" s="63"/>
      <c r="M17" s="58" t="str">
        <f>IF(H17="No Change","N/A",IF(H17="New Tag Required",Lookup!F:F,IF(H17="Remove Old Sign",Lookup!F:F,IF(H17="N/A","N/A",""))))</f>
        <v/>
      </c>
      <c r="N17" s="63"/>
    </row>
    <row r="18" spans="1:14" x14ac:dyDescent="0.3">
      <c r="A18" s="62"/>
      <c r="C18" s="40"/>
      <c r="E18" s="57"/>
      <c r="F18" s="57"/>
      <c r="G18" s="57"/>
      <c r="J18" s="58" t="str">
        <f>IF(G18="No Change","N/A",IF(G18="New Tag Required",Lookup!F:F,IF(G18="Remove Old Tag",Lookup!F:F,IF(G18="N/A","N/A",""))))</f>
        <v/>
      </c>
      <c r="K18" s="63"/>
      <c r="M18" s="58" t="str">
        <f>IF(H18="No Change","N/A",IF(H18="New Tag Required",Lookup!F:F,IF(H18="Remove Old Sign",Lookup!F:F,IF(H18="N/A","N/A",""))))</f>
        <v/>
      </c>
      <c r="N18" s="63"/>
    </row>
    <row r="19" spans="1:14" x14ac:dyDescent="0.3">
      <c r="A19" s="62"/>
      <c r="C19" s="40"/>
      <c r="E19" s="57"/>
      <c r="F19" s="57"/>
      <c r="G19" s="57"/>
      <c r="J19" s="58" t="str">
        <f>IF(G19="No Change","N/A",IF(G19="New Tag Required",Lookup!F:F,IF(G19="Remove Old Tag",Lookup!F:F,IF(G19="N/A","N/A",""))))</f>
        <v/>
      </c>
      <c r="K19" s="63"/>
      <c r="M19" s="58" t="str">
        <f>IF(H19="No Change","N/A",IF(H19="New Tag Required",Lookup!F:F,IF(H19="Remove Old Sign",Lookup!F:F,IF(H19="N/A","N/A",""))))</f>
        <v/>
      </c>
      <c r="N19" s="63"/>
    </row>
    <row r="20" spans="1:14" ht="16.2" thickBot="1" x14ac:dyDescent="0.35">
      <c r="A20" s="62"/>
      <c r="C20" s="40"/>
      <c r="E20" s="57"/>
      <c r="F20" s="57"/>
      <c r="G20" s="57"/>
      <c r="K20" s="63"/>
      <c r="N20" s="63"/>
    </row>
    <row r="21" spans="1:14" ht="46.8" x14ac:dyDescent="0.3">
      <c r="A21" s="62"/>
      <c r="C21" s="40"/>
      <c r="E21" s="57"/>
      <c r="F21" s="57"/>
      <c r="G21" s="64" t="s">
        <v>47</v>
      </c>
      <c r="H21" s="65" t="s">
        <v>48</v>
      </c>
      <c r="J21" s="66" t="s">
        <v>42</v>
      </c>
      <c r="K21" s="58"/>
      <c r="L21" s="58"/>
      <c r="M21" s="66" t="s">
        <v>43</v>
      </c>
    </row>
    <row r="22" spans="1:14" ht="16.2" thickBot="1" x14ac:dyDescent="0.35">
      <c r="A22" s="62"/>
      <c r="C22" s="40"/>
      <c r="E22" s="57"/>
      <c r="F22" s="57"/>
      <c r="G22" s="67">
        <f>COUNTIF(G6:G21,"New Tag Required")</f>
        <v>5</v>
      </c>
      <c r="H22" s="68">
        <f>COUNTIF(H6:H21,"New Sign Required")</f>
        <v>5</v>
      </c>
      <c r="J22" s="69">
        <f>COUNTIF(J6:J21,"Installed")</f>
        <v>0</v>
      </c>
      <c r="K22" s="58"/>
      <c r="L22" s="58"/>
      <c r="M22" s="69">
        <f>COUNTIF(M6:M21,"Installed")</f>
        <v>0</v>
      </c>
    </row>
    <row r="23" spans="1:14" x14ac:dyDescent="0.3">
      <c r="A23" s="62"/>
      <c r="C23" s="40"/>
      <c r="E23" s="57"/>
      <c r="F23" s="57"/>
      <c r="G23" s="57"/>
    </row>
    <row r="24" spans="1:14" x14ac:dyDescent="0.3">
      <c r="A24" s="62"/>
      <c r="C24" s="40"/>
      <c r="E24" s="57"/>
      <c r="F24" s="57"/>
      <c r="G24" s="57"/>
    </row>
    <row r="25" spans="1:14" x14ac:dyDescent="0.3">
      <c r="A25" s="62"/>
      <c r="C25" s="40"/>
      <c r="E25" s="57"/>
      <c r="F25" s="57"/>
      <c r="G25" s="57"/>
    </row>
    <row r="26" spans="1:14" x14ac:dyDescent="0.3">
      <c r="A26" s="62"/>
      <c r="C26" s="40"/>
      <c r="E26" s="57"/>
      <c r="F26" s="57"/>
      <c r="G26" s="57"/>
    </row>
    <row r="27" spans="1:14" x14ac:dyDescent="0.3">
      <c r="A27" s="62"/>
      <c r="C27" s="40"/>
      <c r="E27" s="57"/>
      <c r="F27" s="57"/>
      <c r="G27" s="57"/>
    </row>
    <row r="28" spans="1:14" x14ac:dyDescent="0.3">
      <c r="A28" s="62"/>
      <c r="C28" s="40"/>
      <c r="E28" s="57"/>
      <c r="F28" s="57"/>
      <c r="G28" s="57"/>
    </row>
    <row r="29" spans="1:14" x14ac:dyDescent="0.3">
      <c r="A29" s="62"/>
      <c r="C29" s="40"/>
      <c r="E29" s="57"/>
      <c r="F29" s="57"/>
      <c r="G29" s="57"/>
    </row>
    <row r="30" spans="1:14" x14ac:dyDescent="0.3">
      <c r="A30" s="70"/>
      <c r="C30" s="40"/>
      <c r="E30" s="57"/>
      <c r="F30" s="71"/>
      <c r="G30" s="57"/>
    </row>
    <row r="31" spans="1:14" x14ac:dyDescent="0.3">
      <c r="A31" s="70"/>
      <c r="C31" s="40"/>
      <c r="E31" s="57"/>
      <c r="F31" s="71"/>
      <c r="G31" s="57"/>
    </row>
    <row r="32" spans="1:14" x14ac:dyDescent="0.3">
      <c r="A32" s="70"/>
      <c r="C32" s="40"/>
      <c r="E32" s="57"/>
      <c r="F32" s="72"/>
      <c r="G32" s="57"/>
    </row>
    <row r="33" spans="1:7" x14ac:dyDescent="0.3">
      <c r="A33" s="62"/>
      <c r="C33" s="40"/>
      <c r="E33" s="57"/>
      <c r="F33" s="71"/>
      <c r="G33" s="57"/>
    </row>
    <row r="34" spans="1:7" x14ac:dyDescent="0.3">
      <c r="A34" s="62"/>
      <c r="C34" s="40"/>
      <c r="E34" s="57"/>
      <c r="F34" s="71"/>
      <c r="G34" s="57"/>
    </row>
    <row r="35" spans="1:7" x14ac:dyDescent="0.3">
      <c r="A35" s="73"/>
      <c r="C35" s="40"/>
      <c r="E35" s="57"/>
      <c r="F35" s="57"/>
      <c r="G35" s="57"/>
    </row>
    <row r="36" spans="1:7" x14ac:dyDescent="0.3">
      <c r="A36" s="73"/>
      <c r="C36" s="40"/>
      <c r="E36" s="57"/>
      <c r="F36" s="57"/>
      <c r="G36" s="57"/>
    </row>
    <row r="37" spans="1:7" x14ac:dyDescent="0.3">
      <c r="A37" s="73"/>
      <c r="C37" s="40"/>
      <c r="E37" s="57"/>
      <c r="F37" s="57"/>
      <c r="G37" s="57"/>
    </row>
    <row r="38" spans="1:7" x14ac:dyDescent="0.3">
      <c r="A38" s="73"/>
      <c r="C38" s="40"/>
      <c r="E38" s="57"/>
      <c r="F38" s="57"/>
      <c r="G38" s="57"/>
    </row>
    <row r="39" spans="1:7" x14ac:dyDescent="0.3">
      <c r="A39" s="73"/>
      <c r="C39" s="40"/>
      <c r="E39" s="57"/>
      <c r="F39" s="74"/>
      <c r="G39" s="57"/>
    </row>
    <row r="40" spans="1:7" x14ac:dyDescent="0.3">
      <c r="A40" s="73"/>
      <c r="C40" s="40"/>
      <c r="E40" s="57"/>
      <c r="F40" s="57"/>
      <c r="G40" s="57"/>
    </row>
    <row r="41" spans="1:7" x14ac:dyDescent="0.3">
      <c r="A41" s="73"/>
      <c r="C41" s="40"/>
      <c r="E41" s="57"/>
      <c r="F41" s="57"/>
      <c r="G41" s="57"/>
    </row>
    <row r="42" spans="1:7" x14ac:dyDescent="0.3">
      <c r="A42" s="62"/>
      <c r="C42" s="40"/>
      <c r="E42" s="57"/>
      <c r="F42" s="57"/>
      <c r="G42" s="57"/>
    </row>
    <row r="43" spans="1:7" x14ac:dyDescent="0.3">
      <c r="A43" s="62"/>
      <c r="C43" s="40"/>
    </row>
    <row r="44" spans="1:7" x14ac:dyDescent="0.3">
      <c r="C44" s="40"/>
    </row>
    <row r="45" spans="1:7" x14ac:dyDescent="0.3">
      <c r="C45" s="40"/>
    </row>
    <row r="46" spans="1:7" x14ac:dyDescent="0.3">
      <c r="C46" s="40"/>
    </row>
    <row r="47" spans="1:7" x14ac:dyDescent="0.3">
      <c r="C47" s="40"/>
    </row>
    <row r="48" spans="1:7" x14ac:dyDescent="0.3">
      <c r="C48" s="40"/>
    </row>
    <row r="49" spans="3:3" x14ac:dyDescent="0.3">
      <c r="C49" s="40"/>
    </row>
    <row r="50" spans="3:3" x14ac:dyDescent="0.3">
      <c r="C50" s="40"/>
    </row>
    <row r="51" spans="3:3" x14ac:dyDescent="0.3">
      <c r="C51" s="40"/>
    </row>
    <row r="52" spans="3:3" x14ac:dyDescent="0.3">
      <c r="C52" s="40"/>
    </row>
    <row r="53" spans="3:3" x14ac:dyDescent="0.3">
      <c r="C53" s="40"/>
    </row>
    <row r="54" spans="3:3" x14ac:dyDescent="0.3">
      <c r="C54" s="40"/>
    </row>
    <row r="55" spans="3:3" x14ac:dyDescent="0.3">
      <c r="C55" s="40"/>
    </row>
    <row r="56" spans="3:3" x14ac:dyDescent="0.3">
      <c r="C56" s="40"/>
    </row>
    <row r="57" spans="3:3" x14ac:dyDescent="0.3">
      <c r="C57" s="40"/>
    </row>
    <row r="58" spans="3:3" x14ac:dyDescent="0.3">
      <c r="C58" s="40"/>
    </row>
    <row r="59" spans="3:3" x14ac:dyDescent="0.3">
      <c r="C59" s="40"/>
    </row>
    <row r="60" spans="3:3" x14ac:dyDescent="0.3">
      <c r="C60" s="40"/>
    </row>
    <row r="61" spans="3:3" x14ac:dyDescent="0.3">
      <c r="C61" s="40"/>
    </row>
    <row r="62" spans="3:3" x14ac:dyDescent="0.3">
      <c r="C62" s="40"/>
    </row>
    <row r="63" spans="3:3" x14ac:dyDescent="0.3">
      <c r="C63" s="40"/>
    </row>
    <row r="64" spans="3:3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188" spans="3:3" x14ac:dyDescent="0.3">
      <c r="C188" s="3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8:G11 G14:G20">
    <cfRule type="containsText" dxfId="61" priority="149" operator="containsText" text="New Tag Required">
      <formula>NOT(ISERROR(SEARCH("New Tag Required",G8)))</formula>
    </cfRule>
  </conditionalFormatting>
  <conditionalFormatting sqref="D8:D11 D14:D87">
    <cfRule type="containsText" dxfId="60" priority="148" operator="containsText" text="Yes">
      <formula>NOT(ISERROR(SEARCH("Yes",D8)))</formula>
    </cfRule>
  </conditionalFormatting>
  <conditionalFormatting sqref="H27:H87 H188:H409 H8:H11 H14:H20">
    <cfRule type="containsText" dxfId="59" priority="136" operator="containsText" text="New Sign Required">
      <formula>NOT(ISERROR(SEARCH("New Sign Required",H8)))</formula>
    </cfRule>
  </conditionalFormatting>
  <conditionalFormatting sqref="G27:G87 G8:H11 G14:H20">
    <cfRule type="containsText" dxfId="58" priority="135" operator="containsText" text="Action Required">
      <formula>NOT(ISERROR(SEARCH("Action Required",G8)))</formula>
    </cfRule>
  </conditionalFormatting>
  <conditionalFormatting sqref="H27:H87">
    <cfRule type="containsText" dxfId="57" priority="134" operator="containsText" text="Action Required">
      <formula>NOT(ISERROR(SEARCH("Action Required",H27)))</formula>
    </cfRule>
  </conditionalFormatting>
  <conditionalFormatting sqref="G23:G26">
    <cfRule type="containsText" dxfId="56" priority="76" operator="containsText" text="New Tag Required">
      <formula>NOT(ISERROR(SEARCH("New Tag Required",G23)))</formula>
    </cfRule>
  </conditionalFormatting>
  <conditionalFormatting sqref="H23:H26">
    <cfRule type="containsText" dxfId="55" priority="74" operator="containsText" text="New Sign Required">
      <formula>NOT(ISERROR(SEARCH("New Sign Required",H23)))</formula>
    </cfRule>
  </conditionalFormatting>
  <conditionalFormatting sqref="G23:G26">
    <cfRule type="containsText" dxfId="54" priority="73" operator="containsText" text="Action Required">
      <formula>NOT(ISERROR(SEARCH("Action Required",G23)))</formula>
    </cfRule>
  </conditionalFormatting>
  <conditionalFormatting sqref="H23:H26">
    <cfRule type="containsText" dxfId="53" priority="72" operator="containsText" text="Action Required">
      <formula>NOT(ISERROR(SEARCH("Action Required",H23)))</formula>
    </cfRule>
  </conditionalFormatting>
  <conditionalFormatting sqref="D88:D187">
    <cfRule type="containsText" dxfId="52" priority="68" operator="containsText" text="Yes">
      <formula>NOT(ISERROR(SEARCH("Yes",D88)))</formula>
    </cfRule>
  </conditionalFormatting>
  <conditionalFormatting sqref="H88:H187">
    <cfRule type="containsText" dxfId="51" priority="67" operator="containsText" text="New Sign Required">
      <formula>NOT(ISERROR(SEARCH("New Sign Required",H88)))</formula>
    </cfRule>
  </conditionalFormatting>
  <conditionalFormatting sqref="G88:G187">
    <cfRule type="containsText" dxfId="50" priority="66" operator="containsText" text="Action Required">
      <formula>NOT(ISERROR(SEARCH("Action Required",G88)))</formula>
    </cfRule>
  </conditionalFormatting>
  <conditionalFormatting sqref="H88:H187">
    <cfRule type="containsText" dxfId="49" priority="65" operator="containsText" text="Action Required">
      <formula>NOT(ISERROR(SEARCH("Action Required",H88)))</formula>
    </cfRule>
  </conditionalFormatting>
  <conditionalFormatting sqref="J2:N2">
    <cfRule type="cellIs" dxfId="48" priority="42" operator="notEqual">
      <formula>0</formula>
    </cfRule>
  </conditionalFormatting>
  <conditionalFormatting sqref="J6:J19">
    <cfRule type="cellIs" dxfId="47" priority="41" operator="equal">
      <formula>0</formula>
    </cfRule>
  </conditionalFormatting>
  <conditionalFormatting sqref="M6:M19">
    <cfRule type="cellIs" dxfId="46" priority="40" operator="equal">
      <formula>0</formula>
    </cfRule>
  </conditionalFormatting>
  <conditionalFormatting sqref="J6:J19 M6:M19">
    <cfRule type="cellIs" dxfId="45" priority="37" operator="equal">
      <formula>"In Progress"</formula>
    </cfRule>
    <cfRule type="cellIs" dxfId="44" priority="38" operator="equal">
      <formula>"Log Issues"</formula>
    </cfRule>
    <cfRule type="cellIs" dxfId="43" priority="39" operator="equal">
      <formula>"N/A"</formula>
    </cfRule>
  </conditionalFormatting>
  <conditionalFormatting sqref="K6:L11">
    <cfRule type="expression" dxfId="42" priority="36">
      <formula>$J6="Log Issues"</formula>
    </cfRule>
  </conditionalFormatting>
  <conditionalFormatting sqref="N6:N11">
    <cfRule type="expression" dxfId="41" priority="35">
      <formula>$M6="Log Issues"</formula>
    </cfRule>
  </conditionalFormatting>
  <conditionalFormatting sqref="H7">
    <cfRule type="containsText" dxfId="40" priority="33" operator="containsText" text="New Sign Required">
      <formula>NOT(ISERROR(SEARCH("New Sign Required",H7)))</formula>
    </cfRule>
  </conditionalFormatting>
  <conditionalFormatting sqref="H7">
    <cfRule type="containsText" dxfId="39" priority="31" operator="containsText" text="Action Required">
      <formula>NOT(ISERROR(SEARCH("Action Required",H7)))</formula>
    </cfRule>
  </conditionalFormatting>
  <conditionalFormatting sqref="H1:H5 H7:H11 H14:H1048576">
    <cfRule type="containsText" dxfId="38" priority="29" operator="containsText" text="Remove Old Sign">
      <formula>NOT(ISERROR(SEARCH("Remove Old Sign",H1)))</formula>
    </cfRule>
    <cfRule type="containsText" dxfId="37" priority="30" operator="containsText" text="Move Sign to New Location">
      <formula>NOT(ISERROR(SEARCH("Move Sign to New Location",H1)))</formula>
    </cfRule>
  </conditionalFormatting>
  <conditionalFormatting sqref="G3:G5 G8:G11 G14:G1048576">
    <cfRule type="containsText" dxfId="36" priority="28" operator="containsText" text="Remove Old Tag">
      <formula>NOT(ISERROR(SEARCH("Remove Old Tag",G3)))</formula>
    </cfRule>
  </conditionalFormatting>
  <conditionalFormatting sqref="G1:G2">
    <cfRule type="containsText" dxfId="35" priority="24" operator="containsText" text="Remove Old Tag">
      <formula>NOT(ISERROR(SEARCH("Remove Old Tag",G1)))</formula>
    </cfRule>
  </conditionalFormatting>
  <conditionalFormatting sqref="G6">
    <cfRule type="containsText" dxfId="34" priority="13" operator="containsText" text="Remove Old Tag">
      <formula>NOT(ISERROR(SEARCH("Remove Old Tag",G6)))</formula>
    </cfRule>
  </conditionalFormatting>
  <conditionalFormatting sqref="D7">
    <cfRule type="containsText" dxfId="33" priority="23" operator="containsText" text="Yes">
      <formula>NOT(ISERROR(SEARCH("Yes",D7)))</formula>
    </cfRule>
  </conditionalFormatting>
  <conditionalFormatting sqref="G7">
    <cfRule type="containsText" dxfId="32" priority="22" operator="containsText" text="New Tag Required">
      <formula>NOT(ISERROR(SEARCH("New Tag Required",G7)))</formula>
    </cfRule>
  </conditionalFormatting>
  <conditionalFormatting sqref="G7">
    <cfRule type="containsText" dxfId="31" priority="21" operator="containsText" text="Action Required">
      <formula>NOT(ISERROR(SEARCH("Action Required",G7)))</formula>
    </cfRule>
  </conditionalFormatting>
  <conditionalFormatting sqref="G7">
    <cfRule type="containsText" dxfId="30" priority="20" operator="containsText" text="Remove Old Tag">
      <formula>NOT(ISERROR(SEARCH("Remove Old Tag",G7)))</formula>
    </cfRule>
  </conditionalFormatting>
  <conditionalFormatting sqref="G6">
    <cfRule type="containsText" dxfId="29" priority="19" operator="containsText" text="New Tag Required">
      <formula>NOT(ISERROR(SEARCH("New Tag Required",G6)))</formula>
    </cfRule>
  </conditionalFormatting>
  <conditionalFormatting sqref="D6">
    <cfRule type="containsText" dxfId="28" priority="18" operator="containsText" text="Yes">
      <formula>NOT(ISERROR(SEARCH("Yes",D6)))</formula>
    </cfRule>
  </conditionalFormatting>
  <conditionalFormatting sqref="H6">
    <cfRule type="containsText" dxfId="27" priority="17" operator="containsText" text="New Sign Required">
      <formula>NOT(ISERROR(SEARCH("New Sign Required",H6)))</formula>
    </cfRule>
  </conditionalFormatting>
  <conditionalFormatting sqref="G6:H6">
    <cfRule type="containsText" dxfId="26" priority="16" operator="containsText" text="Action Required">
      <formula>NOT(ISERROR(SEARCH("Action Required",G6)))</formula>
    </cfRule>
  </conditionalFormatting>
  <conditionalFormatting sqref="H6">
    <cfRule type="containsText" dxfId="25" priority="14" operator="containsText" text="Remove Old Sign">
      <formula>NOT(ISERROR(SEARCH("Remove Old Sign",H6)))</formula>
    </cfRule>
    <cfRule type="containsText" dxfId="24" priority="15" operator="containsText" text="Move Sign to New Location">
      <formula>NOT(ISERROR(SEARCH("Move Sign to New Location",H6)))</formula>
    </cfRule>
  </conditionalFormatting>
  <conditionalFormatting sqref="G13">
    <cfRule type="containsText" dxfId="11" priority="12" operator="containsText" text="New Tag Required">
      <formula>NOT(ISERROR(SEARCH("New Tag Required",G13)))</formula>
    </cfRule>
  </conditionalFormatting>
  <conditionalFormatting sqref="D13">
    <cfRule type="containsText" dxfId="10" priority="11" operator="containsText" text="Yes">
      <formula>NOT(ISERROR(SEARCH("Yes",D13)))</formula>
    </cfRule>
  </conditionalFormatting>
  <conditionalFormatting sqref="H13">
    <cfRule type="containsText" dxfId="9" priority="10" operator="containsText" text="New Sign Required">
      <formula>NOT(ISERROR(SEARCH("New Sign Required",H13)))</formula>
    </cfRule>
  </conditionalFormatting>
  <conditionalFormatting sqref="G13:H13">
    <cfRule type="containsText" dxfId="8" priority="9" operator="containsText" text="Action Required">
      <formula>NOT(ISERROR(SEARCH("Action Required",G13)))</formula>
    </cfRule>
  </conditionalFormatting>
  <conditionalFormatting sqref="D12">
    <cfRule type="containsText" dxfId="7" priority="8" operator="containsText" text="Yes">
      <formula>NOT(ISERROR(SEARCH("Yes",D12)))</formula>
    </cfRule>
  </conditionalFormatting>
  <conditionalFormatting sqref="G12">
    <cfRule type="containsText" dxfId="6" priority="7" operator="containsText" text="New Tag Required">
      <formula>NOT(ISERROR(SEARCH("New Tag Required",G12)))</formula>
    </cfRule>
  </conditionalFormatting>
  <conditionalFormatting sqref="H12">
    <cfRule type="containsText" dxfId="5" priority="6" operator="containsText" text="New Sign Required">
      <formula>NOT(ISERROR(SEARCH("New Sign Required",H12)))</formula>
    </cfRule>
  </conditionalFormatting>
  <conditionalFormatting sqref="G12">
    <cfRule type="containsText" dxfId="4" priority="5" operator="containsText" text="Action Required">
      <formula>NOT(ISERROR(SEARCH("Action Required",G12)))</formula>
    </cfRule>
  </conditionalFormatting>
  <conditionalFormatting sqref="H12">
    <cfRule type="containsText" dxfId="3" priority="4" operator="containsText" text="Action Required">
      <formula>NOT(ISERROR(SEARCH("Action Required",H12)))</formula>
    </cfRule>
  </conditionalFormatting>
  <conditionalFormatting sqref="H12:H13">
    <cfRule type="containsText" dxfId="2" priority="2" operator="containsText" text="Remove Old Sign">
      <formula>NOT(ISERROR(SEARCH("Remove Old Sign",H12)))</formula>
    </cfRule>
    <cfRule type="containsText" dxfId="1" priority="3" operator="containsText" text="Move Sign to New Location">
      <formula>NOT(ISERROR(SEARCH("Move Sign to New Location",H12)))</formula>
    </cfRule>
  </conditionalFormatting>
  <conditionalFormatting sqref="G12:G13">
    <cfRule type="containsText" dxfId="0" priority="1" operator="containsText" text="Remove Old Tag">
      <formula>NOT(ISERROR(SEARCH("Remove Old Tag",G12)))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C6:C11 C14:C187</xm:sqref>
        </x14:dataValidation>
        <x14:dataValidation type="list" allowBlank="1" showInputMessage="1" showErrorMessage="1">
          <x14:formula1>
            <xm:f>Lookup!$A$1:$A$8</xm:f>
          </x14:formula1>
          <xm:sqref>G6:G11 G14:G19</xm:sqref>
        </x14:dataValidation>
        <x14:dataValidation type="list" allowBlank="1" showInputMessage="1" showErrorMessage="1">
          <x14:formula1>
            <xm:f>Lookup!$D$1:$D$10</xm:f>
          </x14:formula1>
          <xm:sqref>H6:H11 H14:H19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 showErrorMessage="1">
          <x14:formula1>
            <xm:f>[1]Lookup!#REF!</xm:f>
          </x14:formula1>
          <xm:sqref>H12:H13</xm:sqref>
        </x14:dataValidation>
        <x14:dataValidation type="list" allowBlank="1" showInputMessage="1" showErrorMessage="1">
          <x14:formula1>
            <xm:f>[1]Lookup!#REF!</xm:f>
          </x14:formula1>
          <xm:sqref>G12:G13</xm:sqref>
        </x14:dataValidation>
        <x14:dataValidation type="list" allowBlank="1" showInputMessage="1">
          <x14:formula1>
            <xm:f>[1]Lookup!#REF!</xm:f>
          </x14:formula1>
          <xm:sqref>C12:C13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11" sqref="A11:C11"/>
    </sheetView>
  </sheetViews>
  <sheetFormatPr defaultColWidth="9.109375" defaultRowHeight="14.4" x14ac:dyDescent="0.3"/>
  <cols>
    <col min="1" max="1" width="22.44140625" style="29" bestFit="1" customWidth="1"/>
    <col min="2" max="2" width="37.6640625" style="29" customWidth="1"/>
    <col min="3" max="3" width="24" style="22" customWidth="1"/>
    <col min="4" max="4" width="14.33203125" style="22" bestFit="1" customWidth="1"/>
    <col min="5" max="5" width="13.6640625" style="22" customWidth="1"/>
    <col min="6" max="6" width="13.33203125" style="22" bestFit="1" customWidth="1"/>
    <col min="7" max="8" width="18.5546875" style="22" customWidth="1"/>
    <col min="9" max="10" width="26.88671875" style="23" customWidth="1"/>
    <col min="11" max="16384" width="9.109375" style="22"/>
  </cols>
  <sheetData>
    <row r="1" spans="1:10" x14ac:dyDescent="0.3">
      <c r="A1" s="18" t="s">
        <v>7</v>
      </c>
      <c r="B1" s="19" t="str">
        <f>'KD Changes'!B1:C1</f>
        <v>0022</v>
      </c>
      <c r="C1" s="20"/>
      <c r="D1" s="11" t="s">
        <v>10</v>
      </c>
      <c r="E1" s="21">
        <f>'KD Changes'!G1</f>
        <v>42222</v>
      </c>
    </row>
    <row r="2" spans="1:10" x14ac:dyDescent="0.3">
      <c r="A2" s="24" t="s">
        <v>8</v>
      </c>
      <c r="B2" s="25" t="str">
        <f>VLOOKUP(B1,[1]BuildingList!A:B,2,FALSE)</f>
        <v>Fine Arts Guignol Building</v>
      </c>
      <c r="C2" s="26"/>
      <c r="D2" s="27" t="s">
        <v>12</v>
      </c>
      <c r="E2" s="28" t="str">
        <f>'KD Changes'!G2</f>
        <v>Adam Davidson</v>
      </c>
    </row>
    <row r="5" spans="1:10" s="15" customFormat="1" ht="24" customHeight="1" thickBot="1" x14ac:dyDescent="0.35">
      <c r="A5" s="13" t="s">
        <v>64</v>
      </c>
      <c r="B5" s="14" t="s">
        <v>65</v>
      </c>
      <c r="C5" s="14" t="s">
        <v>66</v>
      </c>
      <c r="D5" s="14" t="s">
        <v>67</v>
      </c>
      <c r="E5" s="14" t="s">
        <v>17</v>
      </c>
    </row>
    <row r="6" spans="1:10" ht="15" thickTop="1" x14ac:dyDescent="0.3">
      <c r="A6" s="75" t="s">
        <v>84</v>
      </c>
      <c r="B6" s="76" t="s">
        <v>85</v>
      </c>
      <c r="C6" s="22" t="s">
        <v>70</v>
      </c>
      <c r="G6" s="15"/>
      <c r="H6" s="15"/>
      <c r="I6" s="22"/>
      <c r="J6" s="22"/>
    </row>
    <row r="7" spans="1:10" x14ac:dyDescent="0.3">
      <c r="A7" s="75" t="s">
        <v>86</v>
      </c>
      <c r="B7" s="76" t="s">
        <v>89</v>
      </c>
      <c r="C7" s="22" t="s">
        <v>94</v>
      </c>
      <c r="G7" s="15"/>
      <c r="H7" s="15"/>
      <c r="I7" s="22"/>
      <c r="J7" s="22"/>
    </row>
    <row r="8" spans="1:10" ht="15" customHeight="1" x14ac:dyDescent="0.3">
      <c r="A8" s="75" t="s">
        <v>87</v>
      </c>
      <c r="B8" s="76" t="s">
        <v>90</v>
      </c>
      <c r="C8" s="22" t="s">
        <v>94</v>
      </c>
      <c r="G8" s="15"/>
      <c r="H8" s="15"/>
      <c r="I8" s="22"/>
      <c r="J8" s="22"/>
    </row>
    <row r="9" spans="1:10" x14ac:dyDescent="0.3">
      <c r="A9" s="75" t="s">
        <v>88</v>
      </c>
      <c r="B9" s="76" t="s">
        <v>91</v>
      </c>
      <c r="C9" s="22" t="s">
        <v>94</v>
      </c>
      <c r="G9" s="15"/>
      <c r="H9" s="15"/>
      <c r="I9" s="22"/>
      <c r="J9" s="22"/>
    </row>
    <row r="10" spans="1:10" x14ac:dyDescent="0.3">
      <c r="A10" s="75" t="s">
        <v>92</v>
      </c>
      <c r="B10" s="76" t="s">
        <v>93</v>
      </c>
      <c r="C10" s="22" t="s">
        <v>94</v>
      </c>
      <c r="F10" s="31"/>
      <c r="G10" s="15"/>
      <c r="H10" s="15"/>
    </row>
    <row r="11" spans="1:10" x14ac:dyDescent="0.3">
      <c r="A11" s="75" t="s">
        <v>95</v>
      </c>
      <c r="B11" s="76" t="s">
        <v>96</v>
      </c>
      <c r="C11" s="22" t="s">
        <v>69</v>
      </c>
      <c r="F11" s="31"/>
      <c r="G11" s="15"/>
      <c r="H11" s="15"/>
    </row>
    <row r="12" spans="1:10" x14ac:dyDescent="0.3">
      <c r="A12" s="22"/>
      <c r="B12" s="23"/>
      <c r="F12" s="31"/>
      <c r="G12" s="15"/>
      <c r="H12" s="15"/>
    </row>
    <row r="13" spans="1:10" x14ac:dyDescent="0.3">
      <c r="A13" s="22"/>
      <c r="B13" s="22"/>
      <c r="F13" s="31"/>
      <c r="G13" s="15"/>
      <c r="H13" s="15"/>
    </row>
    <row r="14" spans="1:10" x14ac:dyDescent="0.3">
      <c r="A14" s="22"/>
      <c r="B14" s="23"/>
      <c r="F14" s="31"/>
      <c r="G14" s="15"/>
      <c r="H14" s="15"/>
    </row>
    <row r="15" spans="1:10" x14ac:dyDescent="0.3">
      <c r="A15" s="22"/>
      <c r="B15" s="22"/>
      <c r="F15" s="31"/>
      <c r="G15" s="15"/>
      <c r="H15" s="15"/>
    </row>
    <row r="16" spans="1:10" x14ac:dyDescent="0.3">
      <c r="A16" s="22"/>
      <c r="B16" s="23"/>
      <c r="F16" s="31"/>
      <c r="G16" s="15"/>
      <c r="H16" s="15"/>
    </row>
    <row r="17" spans="1:8" x14ac:dyDescent="0.3">
      <c r="A17" s="22"/>
      <c r="B17" s="22"/>
      <c r="F17" s="31"/>
      <c r="G17" s="15"/>
      <c r="H17" s="15"/>
    </row>
    <row r="18" spans="1:8" x14ac:dyDescent="0.3">
      <c r="A18" s="22"/>
      <c r="B18" s="22"/>
      <c r="F18" s="31"/>
      <c r="G18" s="15"/>
      <c r="H18" s="15"/>
    </row>
    <row r="19" spans="1:8" x14ac:dyDescent="0.3">
      <c r="A19" s="22"/>
      <c r="B19" s="22"/>
      <c r="F19" s="31"/>
      <c r="G19" s="15"/>
      <c r="H19" s="15"/>
    </row>
    <row r="20" spans="1:8" x14ac:dyDescent="0.3">
      <c r="A20" s="22"/>
      <c r="B20" s="22"/>
      <c r="F20" s="31"/>
      <c r="G20" s="15"/>
      <c r="H20" s="15"/>
    </row>
    <row r="21" spans="1:8" x14ac:dyDescent="0.3">
      <c r="A21" s="22"/>
      <c r="B21" s="22"/>
      <c r="F21" s="32"/>
      <c r="G21" s="15"/>
      <c r="H21" s="15"/>
    </row>
    <row r="22" spans="1:8" x14ac:dyDescent="0.3">
      <c r="A22" s="22"/>
      <c r="B22" s="22"/>
      <c r="F22" s="31"/>
      <c r="G22" s="15"/>
      <c r="H22" s="15"/>
    </row>
    <row r="23" spans="1:8" x14ac:dyDescent="0.3">
      <c r="A23" s="22"/>
      <c r="B23" s="22"/>
      <c r="F23" s="31"/>
      <c r="G23" s="15"/>
      <c r="H23" s="15"/>
    </row>
    <row r="24" spans="1:8" x14ac:dyDescent="0.3">
      <c r="A24" s="22"/>
      <c r="B24" s="22"/>
      <c r="F24" s="31"/>
      <c r="G24" s="15"/>
      <c r="H24" s="15"/>
    </row>
    <row r="25" spans="1:8" x14ac:dyDescent="0.3">
      <c r="A25" s="22"/>
      <c r="B25" s="22"/>
      <c r="F25" s="31"/>
      <c r="G25" s="15"/>
      <c r="H25" s="15"/>
    </row>
    <row r="26" spans="1:8" x14ac:dyDescent="0.3">
      <c r="A26" s="22"/>
      <c r="B26" s="22"/>
      <c r="F26" s="31"/>
      <c r="G26" s="15"/>
      <c r="H26" s="15"/>
    </row>
    <row r="27" spans="1:8" x14ac:dyDescent="0.3">
      <c r="A27" s="22"/>
      <c r="B27" s="22"/>
      <c r="F27" s="31"/>
      <c r="G27" s="15"/>
      <c r="H27" s="15"/>
    </row>
    <row r="28" spans="1:8" x14ac:dyDescent="0.3">
      <c r="A28" s="22"/>
      <c r="B28" s="22"/>
      <c r="F28" s="31"/>
      <c r="G28" s="15"/>
      <c r="H28" s="15"/>
    </row>
    <row r="29" spans="1:8" x14ac:dyDescent="0.3">
      <c r="A29" s="22"/>
      <c r="B29" s="22"/>
      <c r="F29" s="31"/>
      <c r="G29" s="15"/>
      <c r="H29" s="15"/>
    </row>
    <row r="30" spans="1:8" x14ac:dyDescent="0.3">
      <c r="A30" s="22"/>
      <c r="B30" s="22"/>
      <c r="F30" s="31"/>
      <c r="G30" s="15"/>
      <c r="H30" s="15"/>
    </row>
    <row r="31" spans="1:8" x14ac:dyDescent="0.3">
      <c r="A31" s="30"/>
      <c r="E31" s="31"/>
      <c r="F31" s="31"/>
      <c r="G31" s="15"/>
      <c r="H31" s="15"/>
    </row>
    <row r="32" spans="1:8" x14ac:dyDescent="0.3">
      <c r="A32" s="30"/>
      <c r="E32" s="31"/>
      <c r="F32" s="31"/>
      <c r="G32" s="15"/>
      <c r="H32" s="15"/>
    </row>
    <row r="33" spans="1:8" x14ac:dyDescent="0.3">
      <c r="A33" s="30"/>
      <c r="E33" s="31"/>
      <c r="F33" s="31"/>
      <c r="G33" s="15"/>
      <c r="H33" s="15"/>
    </row>
    <row r="34" spans="1:8" x14ac:dyDescent="0.3">
      <c r="A34" s="30"/>
      <c r="E34" s="31"/>
      <c r="F34" s="31"/>
      <c r="G34" s="15"/>
      <c r="H34" s="15"/>
    </row>
    <row r="35" spans="1:8" x14ac:dyDescent="0.3">
      <c r="A35" s="30"/>
      <c r="E35" s="31"/>
      <c r="F35" s="31"/>
      <c r="G35" s="15"/>
      <c r="H35" s="15"/>
    </row>
    <row r="36" spans="1:8" x14ac:dyDescent="0.3">
      <c r="A36" s="30"/>
      <c r="E36" s="31"/>
      <c r="F36" s="31"/>
      <c r="G36" s="15"/>
      <c r="H36" s="15"/>
    </row>
    <row r="37" spans="1:8" x14ac:dyDescent="0.3">
      <c r="A37" s="30"/>
      <c r="E37" s="31"/>
      <c r="F37" s="31"/>
      <c r="G37" s="15"/>
      <c r="H37" s="15"/>
    </row>
    <row r="38" spans="1:8" x14ac:dyDescent="0.3">
      <c r="A38" s="30"/>
      <c r="E38" s="31"/>
      <c r="F38" s="31"/>
      <c r="G38" s="15"/>
      <c r="H38" s="15"/>
    </row>
    <row r="39" spans="1:8" x14ac:dyDescent="0.3">
      <c r="A39" s="30"/>
      <c r="E39" s="31"/>
      <c r="F39" s="31"/>
      <c r="G39" s="31"/>
    </row>
    <row r="40" spans="1:8" x14ac:dyDescent="0.3">
      <c r="A40" s="30"/>
      <c r="E40" s="31"/>
      <c r="F40" s="31"/>
      <c r="G40" s="31"/>
    </row>
    <row r="41" spans="1:8" x14ac:dyDescent="0.3">
      <c r="A41" s="33"/>
      <c r="E41" s="31"/>
      <c r="F41" s="34"/>
      <c r="G41" s="31"/>
    </row>
    <row r="42" spans="1:8" x14ac:dyDescent="0.3">
      <c r="A42" s="33"/>
      <c r="E42" s="31"/>
      <c r="F42" s="34"/>
      <c r="G42" s="31"/>
    </row>
    <row r="43" spans="1:8" x14ac:dyDescent="0.3">
      <c r="A43" s="33"/>
      <c r="E43" s="31"/>
      <c r="F43" s="35"/>
      <c r="G43" s="31"/>
    </row>
    <row r="44" spans="1:8" x14ac:dyDescent="0.3">
      <c r="A44" s="30"/>
      <c r="E44" s="31"/>
      <c r="F44" s="34"/>
      <c r="G44" s="31"/>
    </row>
    <row r="45" spans="1:8" x14ac:dyDescent="0.3">
      <c r="A45" s="30"/>
      <c r="E45" s="31"/>
      <c r="F45" s="34"/>
      <c r="G45" s="31"/>
    </row>
    <row r="46" spans="1:8" x14ac:dyDescent="0.3">
      <c r="A46" s="36"/>
      <c r="E46" s="31"/>
      <c r="F46" s="31"/>
      <c r="G46" s="31"/>
    </row>
    <row r="47" spans="1:8" x14ac:dyDescent="0.3">
      <c r="A47" s="36"/>
      <c r="E47" s="31"/>
      <c r="F47" s="31"/>
      <c r="G47" s="31"/>
    </row>
    <row r="48" spans="1:8" x14ac:dyDescent="0.3">
      <c r="A48" s="36"/>
      <c r="E48" s="31"/>
      <c r="F48" s="31"/>
      <c r="G48" s="31"/>
    </row>
    <row r="49" spans="1:7" x14ac:dyDescent="0.3">
      <c r="A49" s="36"/>
      <c r="E49" s="31"/>
      <c r="F49" s="31"/>
      <c r="G49" s="31"/>
    </row>
    <row r="50" spans="1:7" x14ac:dyDescent="0.3">
      <c r="A50" s="36"/>
      <c r="C50" s="23"/>
      <c r="E50" s="31"/>
      <c r="F50" s="32"/>
      <c r="G50" s="31"/>
    </row>
    <row r="51" spans="1:7" x14ac:dyDescent="0.3">
      <c r="A51" s="36"/>
      <c r="C51" s="23"/>
      <c r="E51" s="31"/>
      <c r="F51" s="31"/>
      <c r="G51" s="31"/>
    </row>
    <row r="52" spans="1:7" x14ac:dyDescent="0.3">
      <c r="A52" s="36"/>
      <c r="C52" s="23"/>
      <c r="E52" s="31"/>
      <c r="F52" s="31"/>
      <c r="G52" s="31"/>
    </row>
    <row r="53" spans="1:7" x14ac:dyDescent="0.3">
      <c r="A53" s="30"/>
      <c r="C53" s="23"/>
      <c r="E53" s="31"/>
      <c r="F53" s="31"/>
      <c r="G53" s="31"/>
    </row>
    <row r="54" spans="1:7" x14ac:dyDescent="0.3">
      <c r="A54" s="30"/>
      <c r="C54" s="23"/>
    </row>
    <row r="55" spans="1:7" x14ac:dyDescent="0.3">
      <c r="C55" s="23"/>
    </row>
    <row r="56" spans="1:7" x14ac:dyDescent="0.3">
      <c r="C56" s="23"/>
    </row>
    <row r="57" spans="1:7" x14ac:dyDescent="0.3">
      <c r="C57" s="23"/>
    </row>
    <row r="58" spans="1:7" x14ac:dyDescent="0.3">
      <c r="C58" s="23"/>
    </row>
    <row r="59" spans="1:7" x14ac:dyDescent="0.3">
      <c r="C59" s="23"/>
    </row>
    <row r="60" spans="1:7" x14ac:dyDescent="0.3">
      <c r="C60" s="23"/>
    </row>
    <row r="61" spans="1:7" x14ac:dyDescent="0.3">
      <c r="C61" s="23"/>
    </row>
    <row r="62" spans="1:7" x14ac:dyDescent="0.3">
      <c r="C62" s="23"/>
    </row>
    <row r="63" spans="1:7" x14ac:dyDescent="0.3">
      <c r="C63" s="23"/>
    </row>
    <row r="64" spans="1:7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82" spans="3:3" x14ac:dyDescent="0.3">
      <c r="C82" s="23"/>
    </row>
    <row r="199" spans="3:3" x14ac:dyDescent="0.3">
      <c r="C199" s="22" t="s">
        <v>30</v>
      </c>
    </row>
  </sheetData>
  <sheetProtection insertRows="0" deleteRows="0" selectLockedCells="1"/>
  <conditionalFormatting sqref="G39:G52">
    <cfRule type="containsText" dxfId="23" priority="16" operator="containsText" text="New Tag Required">
      <formula>NOT(ISERROR(SEARCH("New Tag Required",G39)))</formula>
    </cfRule>
  </conditionalFormatting>
  <conditionalFormatting sqref="D49:D98">
    <cfRule type="containsText" dxfId="22" priority="15" operator="containsText" text="Yes">
      <formula>NOT(ISERROR(SEARCH("Yes",D49)))</formula>
    </cfRule>
  </conditionalFormatting>
  <conditionalFormatting sqref="H39:H98 H199:H420">
    <cfRule type="containsText" dxfId="21" priority="14" operator="containsText" text="New Sign Required">
      <formula>NOT(ISERROR(SEARCH("New Sign Required",H39)))</formula>
    </cfRule>
  </conditionalFormatting>
  <conditionalFormatting sqref="G39:G98">
    <cfRule type="containsText" dxfId="20" priority="13" operator="containsText" text="Action Required">
      <formula>NOT(ISERROR(SEARCH("Action Required",G39)))</formula>
    </cfRule>
  </conditionalFormatting>
  <conditionalFormatting sqref="H39:H98">
    <cfRule type="containsText" dxfId="19" priority="12" operator="containsText" text="Action Required">
      <formula>NOT(ISERROR(SEARCH("Action Required",H39)))</formula>
    </cfRule>
  </conditionalFormatting>
  <conditionalFormatting sqref="D99:D198">
    <cfRule type="containsText" dxfId="18" priority="7" operator="containsText" text="Yes">
      <formula>NOT(ISERROR(SEARCH("Yes",D99)))</formula>
    </cfRule>
  </conditionalFormatting>
  <conditionalFormatting sqref="H99:H198">
    <cfRule type="containsText" dxfId="17" priority="6" operator="containsText" text="New Sign Required">
      <formula>NOT(ISERROR(SEARCH("New Sign Required",H99)))</formula>
    </cfRule>
  </conditionalFormatting>
  <conditionalFormatting sqref="G99:G198">
    <cfRule type="containsText" dxfId="16" priority="5" operator="containsText" text="Action Required">
      <formula>NOT(ISERROR(SEARCH("Action Required",G99)))</formula>
    </cfRule>
  </conditionalFormatting>
  <conditionalFormatting sqref="H99:H198">
    <cfRule type="containsText" dxfId="15" priority="4" operator="containsText" text="Action Required">
      <formula>NOT(ISERROR(SEARCH("Action Required",H99)))</formula>
    </cfRule>
  </conditionalFormatting>
  <conditionalFormatting sqref="H1:H4 H39:H1048576 G5:G38">
    <cfRule type="containsText" dxfId="14" priority="2" operator="containsText" text="Remove Old Sign">
      <formula>NOT(ISERROR(SEARCH("Remove Old Sign",G1)))</formula>
    </cfRule>
    <cfRule type="containsText" dxfId="13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C6:C10 C12:C33</xm:sqref>
        </x14:dataValidation>
        <x14:dataValidation type="list" allowBlank="1" showInputMessage="1" showErrorMessage="1">
          <x14:formula1>
            <xm:f>[1]Lookup!#REF!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17" t="s">
        <v>50</v>
      </c>
    </row>
    <row r="10" spans="1:7" s="1" customFormat="1" x14ac:dyDescent="0.3">
      <c r="E10" s="17" t="s">
        <v>33</v>
      </c>
    </row>
    <row r="11" spans="1:7" x14ac:dyDescent="0.3">
      <c r="E11" s="17" t="s">
        <v>20</v>
      </c>
    </row>
    <row r="12" spans="1:7" x14ac:dyDescent="0.3">
      <c r="E12" s="17" t="s">
        <v>24</v>
      </c>
    </row>
    <row r="13" spans="1:7" x14ac:dyDescent="0.3">
      <c r="E13" s="17" t="s">
        <v>53</v>
      </c>
    </row>
    <row r="14" spans="1:7" x14ac:dyDescent="0.3">
      <c r="E14" s="17" t="s">
        <v>51</v>
      </c>
    </row>
    <row r="15" spans="1:7" x14ac:dyDescent="0.3">
      <c r="E15" s="17" t="s">
        <v>22</v>
      </c>
    </row>
    <row r="16" spans="1:7" x14ac:dyDescent="0.3">
      <c r="E16" s="17" t="s">
        <v>26</v>
      </c>
    </row>
    <row r="17" spans="1:7" x14ac:dyDescent="0.3">
      <c r="E17" s="17" t="s">
        <v>23</v>
      </c>
    </row>
    <row r="18" spans="1:7" x14ac:dyDescent="0.3">
      <c r="E18" s="17" t="s">
        <v>25</v>
      </c>
    </row>
    <row r="19" spans="1:7" x14ac:dyDescent="0.3">
      <c r="E19" s="7"/>
    </row>
    <row r="20" spans="1:7" x14ac:dyDescent="0.3">
      <c r="A20" s="16"/>
      <c r="B20" s="16"/>
      <c r="C20" s="16"/>
      <c r="D20" s="16"/>
      <c r="F20" s="16"/>
      <c r="G20" s="16"/>
    </row>
    <row r="21" spans="1:7" x14ac:dyDescent="0.3">
      <c r="A21" s="16"/>
      <c r="B21" s="16"/>
      <c r="C21" s="16"/>
      <c r="D21" s="16"/>
      <c r="F21" s="16"/>
      <c r="G21" s="16"/>
    </row>
    <row r="22" spans="1:7" x14ac:dyDescent="0.3">
      <c r="A22" s="16"/>
      <c r="B22" s="16"/>
      <c r="C22" s="16"/>
      <c r="D22" s="16"/>
      <c r="F22" s="16"/>
      <c r="G22" s="16"/>
    </row>
    <row r="23" spans="1:7" x14ac:dyDescent="0.3">
      <c r="A23" s="16"/>
      <c r="B23" s="16"/>
      <c r="C23" s="16"/>
      <c r="D23" s="16"/>
      <c r="F23" s="16"/>
      <c r="G23" s="16"/>
    </row>
    <row r="24" spans="1:7" x14ac:dyDescent="0.3">
      <c r="A24" s="16"/>
      <c r="B24" s="16"/>
      <c r="C24" s="16"/>
      <c r="D24" s="16"/>
      <c r="F24" s="16"/>
      <c r="G24" s="16"/>
    </row>
    <row r="25" spans="1:7" x14ac:dyDescent="0.3">
      <c r="A25" s="16"/>
      <c r="B25" s="16"/>
      <c r="C25" s="16"/>
      <c r="D25" s="16"/>
      <c r="F25" s="16"/>
      <c r="G25" s="16"/>
    </row>
    <row r="26" spans="1:7" x14ac:dyDescent="0.3">
      <c r="A26" s="16"/>
      <c r="B26" s="16"/>
      <c r="C26" s="16"/>
      <c r="D26" s="16"/>
      <c r="F26" s="16"/>
      <c r="G26" s="16"/>
    </row>
    <row r="27" spans="1:7" x14ac:dyDescent="0.3">
      <c r="A27" s="16"/>
      <c r="B27" s="16"/>
      <c r="C27" s="16"/>
      <c r="D27" s="16"/>
      <c r="F27" s="16"/>
      <c r="G27" s="16"/>
    </row>
    <row r="28" spans="1:7" x14ac:dyDescent="0.3">
      <c r="A28" s="16"/>
      <c r="B28" s="16"/>
      <c r="C28" s="16"/>
      <c r="D28" s="16"/>
      <c r="F28" s="16"/>
      <c r="G28" s="16"/>
    </row>
    <row r="29" spans="1:7" x14ac:dyDescent="0.3">
      <c r="A29" s="16"/>
      <c r="B29" s="16"/>
      <c r="C29" s="16"/>
      <c r="D29" s="16"/>
      <c r="F29" s="16"/>
      <c r="G29" s="16"/>
    </row>
    <row r="30" spans="1:7" x14ac:dyDescent="0.3">
      <c r="A30" s="16"/>
      <c r="B30" s="16"/>
      <c r="C30" s="16"/>
      <c r="D30" s="16"/>
      <c r="F30" s="16"/>
      <c r="G30" s="16"/>
    </row>
    <row r="31" spans="1:7" x14ac:dyDescent="0.3">
      <c r="A31" s="16"/>
      <c r="B31" s="16"/>
      <c r="C31" s="16"/>
      <c r="D31" s="16"/>
      <c r="F31" s="16"/>
      <c r="G31" s="16"/>
    </row>
    <row r="32" spans="1:7" x14ac:dyDescent="0.3">
      <c r="A32" s="16"/>
      <c r="B32" s="16"/>
      <c r="C32" s="16"/>
      <c r="D32" s="16"/>
      <c r="F32" s="16"/>
      <c r="G32" s="16"/>
    </row>
    <row r="33" spans="1:7" x14ac:dyDescent="0.3">
      <c r="A33" s="16"/>
      <c r="B33" s="16"/>
      <c r="C33" s="16"/>
      <c r="D33" s="16"/>
      <c r="F33" s="16"/>
      <c r="G33" s="16"/>
    </row>
    <row r="34" spans="1:7" x14ac:dyDescent="0.3">
      <c r="A34" s="16"/>
      <c r="B34" s="16"/>
      <c r="C34" s="16"/>
      <c r="D34" s="16"/>
      <c r="F34" s="16"/>
      <c r="G34" s="16"/>
    </row>
    <row r="35" spans="1:7" x14ac:dyDescent="0.3">
      <c r="A35" s="16"/>
      <c r="B35" s="16"/>
      <c r="C35" s="16"/>
      <c r="D35" s="16"/>
      <c r="F35" s="16"/>
      <c r="G35" s="16"/>
    </row>
    <row r="36" spans="1:7" x14ac:dyDescent="0.3">
      <c r="A36" s="16"/>
      <c r="B36" s="16"/>
      <c r="C36" s="16"/>
      <c r="D36" s="16"/>
      <c r="F36" s="16"/>
      <c r="G36" s="16"/>
    </row>
    <row r="37" spans="1:7" x14ac:dyDescent="0.3">
      <c r="A37" s="16"/>
      <c r="B37" s="16"/>
      <c r="C37" s="16"/>
      <c r="D37" s="16"/>
      <c r="F37" s="16"/>
      <c r="G37" s="16"/>
    </row>
    <row r="38" spans="1:7" x14ac:dyDescent="0.3">
      <c r="A38" s="16"/>
      <c r="B38" s="16"/>
      <c r="C38" s="16"/>
      <c r="D38" s="16"/>
      <c r="F38" s="16"/>
      <c r="G38" s="16"/>
    </row>
    <row r="39" spans="1:7" x14ac:dyDescent="0.3">
      <c r="A39" s="16"/>
      <c r="B39" s="16"/>
      <c r="C39" s="16"/>
      <c r="D39" s="16"/>
      <c r="F39" s="16"/>
      <c r="G39" s="1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2015-08-28T19:25:12Z</dcterms:modified>
</cp:coreProperties>
</file>