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19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Changes'!$A$1:$I$23</definedName>
    <definedName name="_xlnm.Print_Area" localSheetId="1">'SAP Changes'!$A$1:$I$25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30" i="1" l="1"/>
  <c r="G30" i="1"/>
  <c r="M30" i="1" l="1"/>
  <c r="J30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  <c r="B2" i="1"/>
  <c r="B2" i="4" s="1"/>
</calcChain>
</file>

<file path=xl/sharedStrings.xml><?xml version="1.0" encoding="utf-8"?>
<sst xmlns="http://schemas.openxmlformats.org/spreadsheetml/2006/main" count="139" uniqueCount="96">
  <si>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</si>
  <si>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</si>
  <si>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</si>
  <si>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</si>
  <si>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</si>
  <si>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</si>
  <si>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</si>
  <si>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</si>
  <si>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</si>
  <si>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</si>
  <si>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</si>
  <si>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</si>
  <si>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</si>
  <si>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</si>
  <si>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</si>
  <si>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</si>
  <si>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</si>
  <si>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</si>
  <si>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</si>
  <si>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</si>
  <si>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</si>
  <si>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</si>
  <si>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</si>
  <si>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</si>
  <si>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</si>
  <si>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</si>
  <si>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</si>
  <si>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</si>
  <si>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</si>
  <si>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</si>
  <si>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</si>
  <si>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</si>
  <si>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</si>
  <si>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</si>
  <si>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</si>
  <si>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</si>
  <si>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</si>
  <si>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</si>
  <si>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</si>
  <si>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</si>
  <si>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</si>
  <si>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</si>
  <si>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</si>
  <si>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</si>
  <si>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</si>
  <si>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</si>
  <si>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</si>
  <si>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</si>
  <si>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</si>
  <si>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</si>
  <si>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</si>
  <si>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</si>
  <si>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</si>
  <si>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</si>
  <si>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</si>
  <si>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</si>
  <si>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</si>
  <si>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</si>
  <si>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</si>
  <si>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</si>
  <si>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</si>
  <si>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</si>
  <si>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</si>
  <si>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</si>
  <si>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</si>
  <si>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</si>
  <si>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</si>
  <si>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</si>
  <si>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</si>
  <si>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</si>
  <si>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</si>
  <si>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</si>
  <si>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</si>
  <si>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</si>
  <si>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</si>
  <si>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</si>
  <si>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0019</t>
  </si>
  <si>
    <t>C201A</t>
  </si>
  <si>
    <t>02</t>
  </si>
  <si>
    <t>C249</t>
  </si>
  <si>
    <t>C250</t>
  </si>
  <si>
    <t>in ebars show as C0249</t>
  </si>
  <si>
    <t>in ebars show as C0250</t>
  </si>
  <si>
    <t>C251</t>
  </si>
  <si>
    <t>03</t>
  </si>
  <si>
    <t>in ebars show as C0251</t>
  </si>
  <si>
    <t>LX-0019-02-C0249</t>
  </si>
  <si>
    <t>MEMORIAL COLISEUM - Room C0249</t>
  </si>
  <si>
    <t>LX-0019-02-C0251</t>
  </si>
  <si>
    <t>MEMORIAL COLISEUM - Room C0251</t>
  </si>
  <si>
    <t>LX-0019-02-C0201A</t>
  </si>
  <si>
    <t>MEMORIAL COLISEUM - Room C0201A</t>
  </si>
  <si>
    <t>jes</t>
  </si>
  <si>
    <t>LX-0019-02-C0250</t>
  </si>
  <si>
    <t>MEMORIAL COLISEUM - Room C0250</t>
  </si>
  <si>
    <t>C201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</si>
</sst>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23" fillId="0" borderId="0" xfId="43"/>
    <xf numFmtId="49" fontId="0" fillId="0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9"/>
  <sheetViews>
    <sheetView tabSelected="1" zoomScale="90" zoomScaleNormal="90" workbookViewId="0">
      <selection activeCell="C16" sqref="C16"/>
    </sheetView>
  </sheetViews>
  <sheetFormatPr defaultColWidth="9.140625" defaultRowHeight="15" x14ac:dyDescent="0.25"/>
  <cols>
    <col min="1" max="1" width="12.5703125" style="43" bestFit="1" customWidth="1"/>
    <col min="2" max="2" width="7.42578125" style="25" bestFit="1" customWidth="1"/>
    <col min="3" max="3" width="31.28515625" style="15" customWidth="1"/>
    <col min="4" max="4" width="14.28515625" style="15" bestFit="1" customWidth="1"/>
    <col min="5" max="5" width="8.42578125" style="15" bestFit="1" customWidth="1"/>
    <col min="6" max="6" width="13.28515625" style="15" bestFit="1" customWidth="1"/>
    <col min="7" max="7" width="20.140625" style="15" customWidth="1"/>
    <col min="8" max="8" width="18.5703125" style="15" customWidth="1"/>
    <col min="9" max="9" width="32.140625" style="11" bestFit="1" customWidth="1"/>
    <col min="10" max="14" width="9.140625" style="15"/>
    <col min="15" max="15" width="11.5703125" style="15" customWidth="1"/>
    <col min="16" max="16384" width="9.140625" style="15"/>
  </cols>
  <sheetData>
    <row r="1" spans="1:17" ht="90" x14ac:dyDescent="0.25">
      <c r="A1" s="59" t="s">
        <v>7</v>
      </c>
      <c r="B1" s="80" t="s">
        <v>76</v>
      </c>
      <c r="C1" s="80"/>
      <c r="F1" s="61" t="s">
        <v>10</v>
      </c>
      <c r="G1" s="17">
        <v>43537</v>
      </c>
      <c r="J1" s="63" t="s">
        <v>33</v>
      </c>
      <c r="K1" s="63" t="s">
        <v>34</v>
      </c>
      <c r="L1" s="18"/>
      <c r="M1" s="18"/>
      <c r="N1" s="18"/>
      <c r="O1" s="19" t="s">
        <v>35</v>
      </c>
      <c r="P1" s="20" t="s">
        <v>47</v>
      </c>
    </row>
    <row r="2" spans="1:17" ht="16.5" thickBot="1" x14ac:dyDescent="0.3">
      <c r="A2" s="60" t="s">
        <v>8</v>
      </c>
      <c r="B2" s="81" t="str">
        <f>IF(B1="","",VLOOKUP(B1,BuildingList!A:B,2,FALSE))</f>
        <v>Memorial Coliseum</v>
      </c>
      <c r="C2" s="81"/>
      <c r="F2" s="62" t="s">
        <v>12</v>
      </c>
      <c r="G2" s="21" t="s">
        <v>70</v>
      </c>
      <c r="J2" s="22">
        <v>3</v>
      </c>
      <c r="K2" s="22">
        <v>3</v>
      </c>
      <c r="L2" s="22"/>
      <c r="M2" s="22"/>
      <c r="N2" s="22"/>
      <c r="O2" s="23"/>
      <c r="P2" s="24"/>
    </row>
    <row r="3" spans="1:17" x14ac:dyDescent="0.25">
      <c r="J3" s="11"/>
      <c r="K3" s="11"/>
      <c r="L3" s="11"/>
      <c r="M3" s="11"/>
      <c r="N3" s="11"/>
      <c r="O3" s="11"/>
    </row>
    <row r="4" spans="1:17" x14ac:dyDescent="0.25">
      <c r="J4" s="11"/>
      <c r="K4" s="11"/>
      <c r="L4" s="11"/>
      <c r="M4" s="11"/>
      <c r="N4" s="11"/>
      <c r="O4" s="11"/>
    </row>
    <row r="5" spans="1:17" s="28" customFormat="1" ht="45.75" thickBot="1" x14ac:dyDescent="0.3">
      <c r="A5" s="64" t="s">
        <v>19</v>
      </c>
      <c r="B5" s="64" t="s">
        <v>14</v>
      </c>
      <c r="C5" s="65" t="s">
        <v>9</v>
      </c>
      <c r="D5" s="65" t="s">
        <v>4</v>
      </c>
      <c r="E5" s="65" t="s">
        <v>1</v>
      </c>
      <c r="F5" s="65" t="s">
        <v>11</v>
      </c>
      <c r="G5" s="65" t="s">
        <v>15</v>
      </c>
      <c r="H5" s="65" t="s">
        <v>16</v>
      </c>
      <c r="I5" s="66" t="s">
        <v>17</v>
      </c>
      <c r="J5" s="66" t="s">
        <v>36</v>
      </c>
      <c r="K5" s="66" t="s">
        <v>37</v>
      </c>
      <c r="L5" s="66" t="s">
        <v>38</v>
      </c>
      <c r="M5" s="66" t="s">
        <v>39</v>
      </c>
      <c r="N5" s="66" t="s">
        <v>37</v>
      </c>
      <c r="O5" s="66" t="s">
        <v>38</v>
      </c>
    </row>
    <row r="6" spans="1:17" s="37" customFormat="1" ht="15" customHeight="1" thickTop="1" x14ac:dyDescent="0.25">
      <c r="A6" s="51" t="s">
        <v>77</v>
      </c>
      <c r="B6" s="43" t="s">
        <v>78</v>
      </c>
      <c r="C6" s="11" t="s">
        <v>24</v>
      </c>
      <c r="D6" s="76" t="s">
        <v>5</v>
      </c>
      <c r="E6" s="29">
        <v>0</v>
      </c>
      <c r="F6" s="29">
        <v>93</v>
      </c>
      <c r="G6" s="29" t="s">
        <v>3</v>
      </c>
      <c r="H6" s="15" t="s">
        <v>18</v>
      </c>
      <c r="I6" s="11"/>
      <c r="J6" s="15"/>
      <c r="K6" s="15"/>
      <c r="L6" s="15"/>
      <c r="M6" s="15"/>
      <c r="N6" s="15"/>
      <c r="O6" s="15"/>
      <c r="P6" s="15"/>
      <c r="Q6" s="15"/>
    </row>
    <row r="7" spans="1:17" s="37" customFormat="1" ht="15" customHeight="1" x14ac:dyDescent="0.25">
      <c r="A7" s="51" t="s">
        <v>95</v>
      </c>
      <c r="B7" s="43" t="s">
        <v>78</v>
      </c>
      <c r="C7" s="11" t="s">
        <v>71</v>
      </c>
      <c r="D7" s="76" t="s">
        <v>5</v>
      </c>
      <c r="E7" s="29">
        <v>205</v>
      </c>
      <c r="F7" s="29">
        <v>207</v>
      </c>
      <c r="G7" s="29" t="s">
        <v>2</v>
      </c>
      <c r="H7" s="15" t="s">
        <v>2</v>
      </c>
      <c r="I7" s="11"/>
      <c r="J7" s="15"/>
      <c r="K7" s="15"/>
      <c r="L7" s="15"/>
      <c r="M7" s="15"/>
      <c r="N7" s="15"/>
      <c r="O7" s="15"/>
      <c r="P7" s="15"/>
      <c r="Q7" s="15"/>
    </row>
    <row r="8" spans="1:17" s="37" customFormat="1" ht="15" customHeight="1" x14ac:dyDescent="0.25">
      <c r="A8" s="37" t="s">
        <v>79</v>
      </c>
      <c r="B8" s="43" t="s">
        <v>78</v>
      </c>
      <c r="C8" s="11" t="s">
        <v>22</v>
      </c>
      <c r="D8" s="73" t="s">
        <v>5</v>
      </c>
      <c r="E8" s="45">
        <v>330</v>
      </c>
      <c r="F8" s="45">
        <v>102</v>
      </c>
      <c r="G8" s="29" t="s">
        <v>3</v>
      </c>
      <c r="H8" s="15" t="s">
        <v>18</v>
      </c>
      <c r="I8" s="38" t="s">
        <v>81</v>
      </c>
      <c r="J8" s="54"/>
      <c r="K8" s="55"/>
      <c r="L8" s="43"/>
      <c r="M8" s="54"/>
      <c r="N8" s="55"/>
      <c r="O8" s="54"/>
    </row>
    <row r="9" spans="1:17" s="37" customFormat="1" ht="15" customHeight="1" x14ac:dyDescent="0.25">
      <c r="A9" s="56" t="s">
        <v>80</v>
      </c>
      <c r="B9" s="43" t="s">
        <v>78</v>
      </c>
      <c r="C9" s="11" t="s">
        <v>24</v>
      </c>
      <c r="D9" s="73" t="s">
        <v>5</v>
      </c>
      <c r="E9" s="45">
        <v>0</v>
      </c>
      <c r="F9" s="45">
        <v>122</v>
      </c>
      <c r="G9" s="29" t="s">
        <v>3</v>
      </c>
      <c r="H9" s="15" t="s">
        <v>18</v>
      </c>
      <c r="I9" s="38" t="s">
        <v>82</v>
      </c>
      <c r="J9" s="54"/>
      <c r="K9" s="55"/>
      <c r="L9" s="43"/>
      <c r="M9" s="54"/>
      <c r="N9" s="55"/>
      <c r="O9" s="54"/>
    </row>
    <row r="10" spans="1:17" s="37" customFormat="1" x14ac:dyDescent="0.25">
      <c r="A10" s="56" t="s">
        <v>83</v>
      </c>
      <c r="B10" s="43" t="s">
        <v>84</v>
      </c>
      <c r="C10" s="11" t="s">
        <v>71</v>
      </c>
      <c r="D10" s="73" t="s">
        <v>5</v>
      </c>
      <c r="E10" s="45">
        <v>64</v>
      </c>
      <c r="F10" s="45">
        <v>65</v>
      </c>
      <c r="G10" s="29" t="s">
        <v>2</v>
      </c>
      <c r="H10" s="15" t="s">
        <v>2</v>
      </c>
      <c r="I10" s="38" t="s">
        <v>85</v>
      </c>
      <c r="J10" s="54"/>
      <c r="K10" s="55"/>
      <c r="L10" s="43"/>
      <c r="M10" s="54"/>
      <c r="N10" s="55"/>
      <c r="O10" s="54"/>
    </row>
    <row r="11" spans="1:17" s="37" customFormat="1" x14ac:dyDescent="0.25">
      <c r="A11" s="56"/>
      <c r="B11" s="43"/>
      <c r="C11" s="11"/>
      <c r="D11" s="73"/>
      <c r="E11" s="45"/>
      <c r="F11" s="45"/>
      <c r="G11" s="45"/>
      <c r="J11" s="54"/>
      <c r="K11" s="55"/>
      <c r="L11" s="56"/>
      <c r="M11" s="54"/>
      <c r="N11" s="55"/>
      <c r="O11" s="54"/>
    </row>
    <row r="12" spans="1:17" s="37" customFormat="1" x14ac:dyDescent="0.25">
      <c r="A12" s="56"/>
      <c r="B12" s="43"/>
      <c r="C12" s="38"/>
      <c r="D12" s="73"/>
      <c r="E12" s="45"/>
      <c r="F12" s="45"/>
      <c r="G12" s="45"/>
      <c r="I12" s="38"/>
      <c r="J12" s="54"/>
      <c r="K12" s="57"/>
      <c r="L12" s="38"/>
      <c r="M12" s="54"/>
      <c r="N12" s="57"/>
      <c r="O12" s="38"/>
    </row>
    <row r="13" spans="1:17" s="37" customFormat="1" x14ac:dyDescent="0.25">
      <c r="A13" s="56"/>
      <c r="B13" s="43"/>
      <c r="C13" s="38"/>
      <c r="D13" s="73"/>
      <c r="E13" s="45"/>
      <c r="F13" s="45"/>
      <c r="G13" s="45"/>
      <c r="I13" s="38"/>
      <c r="J13" s="54"/>
      <c r="K13" s="57"/>
      <c r="L13" s="38"/>
      <c r="M13" s="54"/>
      <c r="N13" s="57"/>
      <c r="O13" s="38"/>
    </row>
    <row r="14" spans="1:17" s="37" customFormat="1" x14ac:dyDescent="0.25">
      <c r="A14" s="56"/>
      <c r="B14" s="43"/>
      <c r="C14" s="38"/>
      <c r="D14" s="73"/>
      <c r="E14" s="45"/>
      <c r="F14" s="45"/>
      <c r="G14" s="45"/>
      <c r="I14" s="38"/>
      <c r="J14" s="54"/>
      <c r="K14" s="57"/>
      <c r="L14" s="38"/>
      <c r="M14" s="54"/>
      <c r="N14" s="57"/>
      <c r="O14" s="38"/>
    </row>
    <row r="15" spans="1:17" s="37" customFormat="1" x14ac:dyDescent="0.25">
      <c r="A15" s="56"/>
      <c r="B15" s="43"/>
      <c r="C15" s="38"/>
      <c r="D15" s="73"/>
      <c r="E15" s="45"/>
      <c r="F15" s="45"/>
      <c r="G15" s="45"/>
      <c r="I15" s="38"/>
      <c r="J15" s="54"/>
      <c r="K15" s="57"/>
      <c r="L15" s="38"/>
      <c r="N15" s="57"/>
      <c r="O15" s="38"/>
    </row>
    <row r="16" spans="1:17" s="37" customFormat="1" x14ac:dyDescent="0.25">
      <c r="A16" s="43"/>
      <c r="B16" s="43"/>
      <c r="C16" s="38"/>
      <c r="D16" s="73"/>
      <c r="E16" s="45"/>
      <c r="F16" s="45"/>
      <c r="G16" s="45"/>
      <c r="I16" s="38"/>
      <c r="J16" s="54"/>
      <c r="K16" s="57"/>
      <c r="L16" s="38"/>
      <c r="M16" s="54"/>
      <c r="N16" s="57"/>
      <c r="O16" s="38"/>
    </row>
    <row r="17" spans="1:14" s="37" customFormat="1" x14ac:dyDescent="0.25">
      <c r="B17" s="43"/>
      <c r="C17" s="38"/>
      <c r="D17" s="73"/>
      <c r="E17" s="45"/>
      <c r="F17" s="45"/>
      <c r="G17" s="45"/>
      <c r="I17" s="38"/>
      <c r="J17" s="54"/>
      <c r="K17" s="57"/>
      <c r="L17" s="38"/>
      <c r="M17" s="54"/>
      <c r="N17" s="58"/>
    </row>
    <row r="18" spans="1:14" x14ac:dyDescent="0.25">
      <c r="B18" s="43"/>
      <c r="C18" s="38"/>
      <c r="D18" s="73"/>
      <c r="E18" s="74"/>
      <c r="F18" s="74"/>
      <c r="G18" s="45"/>
      <c r="H18" s="37"/>
      <c r="I18" s="38"/>
      <c r="J18" s="54"/>
      <c r="K18" s="57"/>
      <c r="L18" s="38"/>
      <c r="M18" s="54"/>
      <c r="N18" s="31"/>
    </row>
    <row r="19" spans="1:14" x14ac:dyDescent="0.25">
      <c r="B19" s="43"/>
      <c r="C19" s="38"/>
      <c r="D19" s="73"/>
      <c r="E19" s="45"/>
      <c r="F19" s="45"/>
      <c r="G19" s="45"/>
      <c r="H19" s="37"/>
      <c r="I19" s="38"/>
      <c r="J19" s="54"/>
      <c r="K19" s="57"/>
      <c r="L19" s="38"/>
      <c r="M19" s="54"/>
      <c r="N19" s="31"/>
    </row>
    <row r="20" spans="1:14" x14ac:dyDescent="0.25">
      <c r="B20" s="43"/>
      <c r="C20" s="38"/>
      <c r="D20" s="73"/>
      <c r="E20" s="45"/>
      <c r="F20" s="45"/>
      <c r="G20" s="45"/>
      <c r="H20" s="37"/>
      <c r="I20" s="38"/>
      <c r="J20" s="54"/>
      <c r="K20" s="58"/>
      <c r="L20" s="37"/>
      <c r="M20" s="54"/>
      <c r="N20" s="31"/>
    </row>
    <row r="21" spans="1:14" x14ac:dyDescent="0.25">
      <c r="A21" s="75"/>
      <c r="B21" s="43"/>
      <c r="C21" s="38"/>
      <c r="D21" s="73"/>
      <c r="E21" s="45"/>
      <c r="F21" s="45"/>
      <c r="G21" s="45"/>
      <c r="H21" s="37"/>
      <c r="I21" s="38"/>
      <c r="J21" s="10"/>
      <c r="K21" s="31"/>
      <c r="M21" s="10"/>
      <c r="N21" s="31"/>
    </row>
    <row r="22" spans="1:14" x14ac:dyDescent="0.25">
      <c r="A22" s="56"/>
      <c r="B22" s="43"/>
      <c r="C22" s="38"/>
      <c r="D22" s="73"/>
      <c r="E22" s="45"/>
      <c r="F22" s="45"/>
      <c r="G22" s="45"/>
      <c r="H22" s="37"/>
      <c r="I22" s="38"/>
      <c r="J22" s="10"/>
      <c r="K22" s="31"/>
      <c r="M22" s="10"/>
    </row>
    <row r="23" spans="1:14" x14ac:dyDescent="0.25">
      <c r="A23" s="56"/>
      <c r="B23" s="43"/>
      <c r="C23" s="38"/>
      <c r="D23" s="73"/>
      <c r="E23" s="45"/>
      <c r="F23" s="45"/>
      <c r="G23" s="45"/>
      <c r="H23" s="37"/>
      <c r="I23" s="38"/>
      <c r="J23" s="10"/>
      <c r="K23" s="31"/>
      <c r="M23" s="10"/>
    </row>
    <row r="24" spans="1:14" x14ac:dyDescent="0.25">
      <c r="A24" s="56"/>
      <c r="B24" s="43"/>
      <c r="C24" s="38"/>
      <c r="D24" s="73"/>
      <c r="E24" s="45"/>
      <c r="F24" s="45"/>
      <c r="G24" s="45"/>
      <c r="H24" s="37"/>
      <c r="I24" s="38"/>
      <c r="K24" s="31"/>
    </row>
    <row r="25" spans="1:14" x14ac:dyDescent="0.25">
      <c r="A25" s="56"/>
      <c r="B25" s="43"/>
      <c r="C25" s="38"/>
      <c r="D25" s="73"/>
      <c r="E25" s="45"/>
      <c r="F25" s="45"/>
      <c r="G25" s="45"/>
      <c r="H25" s="37"/>
      <c r="I25" s="38"/>
    </row>
    <row r="26" spans="1:14" x14ac:dyDescent="0.25">
      <c r="A26" s="56"/>
      <c r="B26" s="43"/>
      <c r="C26" s="38"/>
      <c r="D26" s="73"/>
      <c r="E26" s="45"/>
      <c r="F26" s="45"/>
      <c r="G26" s="45"/>
      <c r="H26" s="37"/>
      <c r="I26" s="38"/>
    </row>
    <row r="27" spans="1:14" x14ac:dyDescent="0.25">
      <c r="A27" s="56"/>
      <c r="B27" s="43"/>
      <c r="C27" s="38"/>
      <c r="D27" s="73"/>
      <c r="E27" s="45"/>
      <c r="F27" s="45"/>
      <c r="G27" s="45"/>
      <c r="H27" s="37"/>
      <c r="I27" s="38"/>
    </row>
    <row r="28" spans="1:14" ht="15.75" thickBot="1" x14ac:dyDescent="0.3">
      <c r="A28" s="51"/>
      <c r="C28" s="11"/>
      <c r="E28" s="29"/>
      <c r="F28" s="29"/>
      <c r="G28" s="29"/>
    </row>
    <row r="29" spans="1:14" ht="45" x14ac:dyDescent="0.25">
      <c r="A29" s="51"/>
      <c r="C29" s="11"/>
      <c r="E29" s="29"/>
      <c r="F29" s="29"/>
      <c r="G29" s="67" t="s">
        <v>45</v>
      </c>
      <c r="H29" s="68" t="s">
        <v>46</v>
      </c>
      <c r="J29" s="69" t="s">
        <v>40</v>
      </c>
      <c r="K29" s="10"/>
      <c r="L29" s="10"/>
      <c r="M29" s="69" t="s">
        <v>41</v>
      </c>
    </row>
    <row r="30" spans="1:14" ht="15.75" thickBot="1" x14ac:dyDescent="0.3">
      <c r="A30" s="51"/>
      <c r="C30" s="11"/>
      <c r="E30" s="29"/>
      <c r="F30" s="29"/>
      <c r="G30" s="14">
        <f>COUNTIF(G9:G29,"New Tag Required")</f>
        <v>1</v>
      </c>
      <c r="H30" s="13">
        <f>COUNTIF(H9:H29,"New Sign Required")</f>
        <v>1</v>
      </c>
      <c r="J30" s="12">
        <f>COUNTIF(J6:J29,"Installed")</f>
        <v>0</v>
      </c>
      <c r="K30" s="10"/>
      <c r="L30" s="10"/>
      <c r="M30" s="12">
        <f>COUNTIF(M6:M29,"Installed")</f>
        <v>0</v>
      </c>
    </row>
    <row r="31" spans="1:14" x14ac:dyDescent="0.25">
      <c r="A31" s="52"/>
      <c r="C31" s="11"/>
      <c r="E31" s="29"/>
      <c r="F31" s="32"/>
      <c r="G31" s="29"/>
    </row>
    <row r="32" spans="1:14" x14ac:dyDescent="0.25">
      <c r="A32" s="52"/>
      <c r="C32" s="11"/>
      <c r="E32" s="29"/>
      <c r="F32" s="32"/>
      <c r="G32" s="29"/>
    </row>
    <row r="33" spans="1:7" x14ac:dyDescent="0.25">
      <c r="A33" s="52"/>
      <c r="C33" s="11"/>
      <c r="E33" s="29"/>
      <c r="F33" s="33"/>
      <c r="G33" s="29"/>
    </row>
    <row r="34" spans="1:7" x14ac:dyDescent="0.25">
      <c r="A34" s="51"/>
      <c r="C34" s="11"/>
      <c r="E34" s="29"/>
      <c r="F34" s="32"/>
      <c r="G34" s="29"/>
    </row>
    <row r="35" spans="1:7" x14ac:dyDescent="0.25">
      <c r="A35" s="51"/>
      <c r="C35" s="11"/>
      <c r="E35" s="29"/>
      <c r="F35" s="32"/>
      <c r="G35" s="29"/>
    </row>
    <row r="36" spans="1:7" x14ac:dyDescent="0.25">
      <c r="A36" s="53"/>
      <c r="C36" s="11"/>
      <c r="E36" s="29"/>
      <c r="F36" s="29"/>
      <c r="G36" s="29"/>
    </row>
    <row r="37" spans="1:7" x14ac:dyDescent="0.25">
      <c r="A37" s="53"/>
      <c r="C37" s="11"/>
      <c r="E37" s="29"/>
      <c r="F37" s="29"/>
      <c r="G37" s="29"/>
    </row>
    <row r="38" spans="1:7" x14ac:dyDescent="0.25">
      <c r="A38" s="53"/>
      <c r="C38" s="11"/>
      <c r="E38" s="29"/>
      <c r="F38" s="29"/>
      <c r="G38" s="29"/>
    </row>
    <row r="39" spans="1:7" x14ac:dyDescent="0.25">
      <c r="A39" s="53"/>
      <c r="C39" s="11"/>
      <c r="E39" s="29"/>
      <c r="F39" s="29"/>
      <c r="G39" s="29"/>
    </row>
    <row r="40" spans="1:7" x14ac:dyDescent="0.25">
      <c r="A40" s="53"/>
      <c r="C40" s="11"/>
      <c r="E40" s="29"/>
      <c r="F40" s="30"/>
      <c r="G40" s="29"/>
    </row>
    <row r="41" spans="1:7" x14ac:dyDescent="0.25">
      <c r="A41" s="53"/>
      <c r="C41" s="11"/>
      <c r="E41" s="29"/>
      <c r="F41" s="29"/>
      <c r="G41" s="29"/>
    </row>
    <row r="42" spans="1:7" x14ac:dyDescent="0.25">
      <c r="A42" s="53"/>
      <c r="C42" s="11"/>
      <c r="E42" s="29"/>
      <c r="F42" s="29"/>
      <c r="G42" s="29"/>
    </row>
    <row r="43" spans="1:7" x14ac:dyDescent="0.25">
      <c r="A43" s="51"/>
      <c r="C43" s="11"/>
      <c r="E43" s="29"/>
      <c r="F43" s="29"/>
      <c r="G43" s="29"/>
    </row>
    <row r="44" spans="1:7" x14ac:dyDescent="0.25">
      <c r="A44" s="51"/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189" spans="3:3" x14ac:dyDescent="0.25">
      <c r="C189" s="15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1:G42 G16:G27 G11:G14">
    <cfRule type="containsText" dxfId="79" priority="331" operator="containsText" text="New Tag Required">
      <formula>NOT(ISERROR(SEARCH("New Tag Required",G11)))</formula>
    </cfRule>
  </conditionalFormatting>
  <conditionalFormatting sqref="D16:D88 D8:D14">
    <cfRule type="containsText" dxfId="78" priority="330" operator="containsText" text="Yes">
      <formula>NOT(ISERROR(SEARCH("Yes",D8)))</formula>
    </cfRule>
  </conditionalFormatting>
  <conditionalFormatting sqref="H31:H88 H189:H410 H16:H27 H11:H14">
    <cfRule type="containsText" dxfId="77" priority="318" operator="containsText" text="New Sign Required">
      <formula>NOT(ISERROR(SEARCH("New Sign Required",H11)))</formula>
    </cfRule>
  </conditionalFormatting>
  <conditionalFormatting sqref="G31:G88 G16:H27 G11:H14">
    <cfRule type="containsText" dxfId="76" priority="317" operator="containsText" text="Action Required">
      <formula>NOT(ISERROR(SEARCH("Action Required",G11)))</formula>
    </cfRule>
  </conditionalFormatting>
  <conditionalFormatting sqref="H31:H88">
    <cfRule type="containsText" dxfId="75" priority="316" operator="containsText" text="Action Required">
      <formula>NOT(ISERROR(SEARCH("Action Required",H31)))</formula>
    </cfRule>
  </conditionalFormatting>
  <conditionalFormatting sqref="G28">
    <cfRule type="containsText" dxfId="74" priority="258" operator="containsText" text="New Tag Required">
      <formula>NOT(ISERROR(SEARCH("New Tag Required",G28)))</formula>
    </cfRule>
  </conditionalFormatting>
  <conditionalFormatting sqref="H28">
    <cfRule type="containsText" dxfId="73" priority="256" operator="containsText" text="New Sign Required">
      <formula>NOT(ISERROR(SEARCH("New Sign Required",H28)))</formula>
    </cfRule>
  </conditionalFormatting>
  <conditionalFormatting sqref="G28">
    <cfRule type="containsText" dxfId="72" priority="255" operator="containsText" text="Action Required">
      <formula>NOT(ISERROR(SEARCH("Action Required",G28)))</formula>
    </cfRule>
  </conditionalFormatting>
  <conditionalFormatting sqref="H28">
    <cfRule type="containsText" dxfId="71" priority="254" operator="containsText" text="Action Required">
      <formula>NOT(ISERROR(SEARCH("Action Required",H28)))</formula>
    </cfRule>
  </conditionalFormatting>
  <conditionalFormatting sqref="D89:D188">
    <cfRule type="containsText" dxfId="70" priority="250" operator="containsText" text="Yes">
      <formula>NOT(ISERROR(SEARCH("Yes",D89)))</formula>
    </cfRule>
  </conditionalFormatting>
  <conditionalFormatting sqref="H89:H188">
    <cfRule type="containsText" dxfId="69" priority="249" operator="containsText" text="New Sign Required">
      <formula>NOT(ISERROR(SEARCH("New Sign Required",H89)))</formula>
    </cfRule>
  </conditionalFormatting>
  <conditionalFormatting sqref="G89:G188">
    <cfRule type="containsText" dxfId="68" priority="248" operator="containsText" text="Action Required">
      <formula>NOT(ISERROR(SEARCH("Action Required",G89)))</formula>
    </cfRule>
  </conditionalFormatting>
  <conditionalFormatting sqref="H89:H188">
    <cfRule type="containsText" dxfId="67" priority="247" operator="containsText" text="Action Required">
      <formula>NOT(ISERROR(SEARCH("Action Required",H89)))</formula>
    </cfRule>
  </conditionalFormatting>
  <conditionalFormatting sqref="J2:N2">
    <cfRule type="cellIs" dxfId="66" priority="224" operator="notEqual">
      <formula>0</formula>
    </cfRule>
  </conditionalFormatting>
  <conditionalFormatting sqref="J16:J23 J8:J14">
    <cfRule type="cellIs" dxfId="65" priority="223" operator="equal">
      <formula>0</formula>
    </cfRule>
  </conditionalFormatting>
  <conditionalFormatting sqref="M16:M23 M8:M14">
    <cfRule type="cellIs" dxfId="64" priority="222" operator="equal">
      <formula>0</formula>
    </cfRule>
  </conditionalFormatting>
  <conditionalFormatting sqref="M16:M23 J16:J23 M8:M14 J8:J14">
    <cfRule type="cellIs" dxfId="63" priority="219" operator="equal">
      <formula>"In Progress"</formula>
    </cfRule>
    <cfRule type="cellIs" dxfId="62" priority="220" operator="equal">
      <formula>"Log Issues"</formula>
    </cfRule>
    <cfRule type="cellIs" dxfId="61" priority="221" operator="equal">
      <formula>"N/A"</formula>
    </cfRule>
  </conditionalFormatting>
  <conditionalFormatting sqref="K12:L12 K8:K11">
    <cfRule type="expression" dxfId="60" priority="218">
      <formula>$J8="Log Issues"</formula>
    </cfRule>
  </conditionalFormatting>
  <conditionalFormatting sqref="H1:H5 H16:H1048576 H11:H14">
    <cfRule type="containsText" dxfId="59" priority="211" operator="containsText" text="Remove Old Sign">
      <formula>NOT(ISERROR(SEARCH("Remove Old Sign",H1)))</formula>
    </cfRule>
    <cfRule type="containsText" dxfId="58" priority="212" operator="containsText" text="Move Sign to New Location">
      <formula>NOT(ISERROR(SEARCH("Move Sign to New Location",H1)))</formula>
    </cfRule>
  </conditionalFormatting>
  <conditionalFormatting sqref="G1:G5 G16:G1048576 G11:G14">
    <cfRule type="containsText" dxfId="57" priority="210" operator="containsText" text="Remove Old Tag">
      <formula>NOT(ISERROR(SEARCH("Remove Old Tag",G1)))</formula>
    </cfRule>
  </conditionalFormatting>
  <conditionalFormatting sqref="D11">
    <cfRule type="containsText" dxfId="56" priority="182" operator="containsText" text="Yes">
      <formula>NOT(ISERROR(SEARCH("Yes",D11)))</formula>
    </cfRule>
  </conditionalFormatting>
  <conditionalFormatting sqref="D12">
    <cfRule type="containsText" dxfId="55" priority="164" operator="containsText" text="Yes">
      <formula>NOT(ISERROR(SEARCH("Yes",D12)))</formula>
    </cfRule>
  </conditionalFormatting>
  <conditionalFormatting sqref="H11">
    <cfRule type="containsText" dxfId="54" priority="148" operator="containsText" text="New Tag Required">
      <formula>NOT(ISERROR(SEARCH("New Tag Required",H11)))</formula>
    </cfRule>
  </conditionalFormatting>
  <conditionalFormatting sqref="H11">
    <cfRule type="containsText" dxfId="53" priority="147" operator="containsText" text="Action Required">
      <formula>NOT(ISERROR(SEARCH("Action Required",H11)))</formula>
    </cfRule>
  </conditionalFormatting>
  <conditionalFormatting sqref="H11">
    <cfRule type="containsText" dxfId="52" priority="146" operator="containsText" text="New Tag Required">
      <formula>NOT(ISERROR(SEARCH("New Tag Required",H11)))</formula>
    </cfRule>
  </conditionalFormatting>
  <conditionalFormatting sqref="H11">
    <cfRule type="containsText" dxfId="51" priority="145" operator="containsText" text="Action Required">
      <formula>NOT(ISERROR(SEARCH("Action Required",H11)))</formula>
    </cfRule>
  </conditionalFormatting>
  <conditionalFormatting sqref="H11">
    <cfRule type="containsText" dxfId="50" priority="144" operator="containsText" text="Remove Old Tag">
      <formula>NOT(ISERROR(SEARCH("Remove Old Tag",H11)))</formula>
    </cfRule>
  </conditionalFormatting>
  <conditionalFormatting sqref="D10">
    <cfRule type="containsText" dxfId="49" priority="138" operator="containsText" text="Yes">
      <formula>NOT(ISERROR(SEARCH("Yes",D10)))</formula>
    </cfRule>
  </conditionalFormatting>
  <conditionalFormatting sqref="N8">
    <cfRule type="expression" dxfId="48" priority="335">
      <formula>$M10="Log Issues"</formula>
    </cfRule>
  </conditionalFormatting>
  <conditionalFormatting sqref="J10">
    <cfRule type="cellIs" dxfId="47" priority="87" operator="equal">
      <formula>0</formula>
    </cfRule>
  </conditionalFormatting>
  <conditionalFormatting sqref="M10">
    <cfRule type="cellIs" dxfId="46" priority="86" operator="equal">
      <formula>0</formula>
    </cfRule>
  </conditionalFormatting>
  <conditionalFormatting sqref="J10 M10">
    <cfRule type="cellIs" dxfId="45" priority="83" operator="equal">
      <formula>"In Progress"</formula>
    </cfRule>
    <cfRule type="cellIs" dxfId="44" priority="84" operator="equal">
      <formula>"Log Issues"</formula>
    </cfRule>
    <cfRule type="cellIs" dxfId="43" priority="85" operator="equal">
      <formula>"N/A"</formula>
    </cfRule>
  </conditionalFormatting>
  <conditionalFormatting sqref="D9">
    <cfRule type="containsText" dxfId="42" priority="58" operator="containsText" text="Yes">
      <formula>NOT(ISERROR(SEARCH("Yes",D9)))</formula>
    </cfRule>
  </conditionalFormatting>
  <conditionalFormatting sqref="G6:G10">
    <cfRule type="containsText" dxfId="41" priority="29" operator="containsText" text="New Tag Required">
      <formula>NOT(ISERROR(SEARCH("New Tag Required",G6)))</formula>
    </cfRule>
  </conditionalFormatting>
  <conditionalFormatting sqref="G6:G10">
    <cfRule type="containsText" dxfId="40" priority="28" operator="containsText" text="Action Required">
      <formula>NOT(ISERROR(SEARCH("Action Required",G6)))</formula>
    </cfRule>
  </conditionalFormatting>
  <conditionalFormatting sqref="G6:G10">
    <cfRule type="containsText" dxfId="39" priority="27" operator="containsText" text="Remove Old Tag">
      <formula>NOT(ISERROR(SEARCH("Remove Old Tag",G6)))</formula>
    </cfRule>
  </conditionalFormatting>
  <conditionalFormatting sqref="H6:H10">
    <cfRule type="containsText" dxfId="38" priority="23" operator="containsText" text="New Sign Required">
      <formula>NOT(ISERROR(SEARCH("New Sign Required",H6)))</formula>
    </cfRule>
  </conditionalFormatting>
  <conditionalFormatting sqref="H6:H10">
    <cfRule type="containsText" dxfId="37" priority="22" operator="containsText" text="Action Required">
      <formula>NOT(ISERROR(SEARCH("Action Required",H6)))</formula>
    </cfRule>
  </conditionalFormatting>
  <conditionalFormatting sqref="H6:H10">
    <cfRule type="containsText" dxfId="36" priority="20" operator="containsText" text="Remove Old Sign">
      <formula>NOT(ISERROR(SEARCH("Remove Old Sign",H6)))</formula>
    </cfRule>
    <cfRule type="containsText" dxfId="35" priority="21" operator="containsText" text="Move Sign to New Location">
      <formula>NOT(ISERROR(SEARCH("Move Sign to New Location",H6)))</formula>
    </cfRule>
  </conditionalFormatting>
  <conditionalFormatting sqref="G15">
    <cfRule type="containsText" dxfId="34" priority="15" operator="containsText" text="New Tag Required">
      <formula>NOT(ISERROR(SEARCH("New Tag Required",G15)))</formula>
    </cfRule>
  </conditionalFormatting>
  <conditionalFormatting sqref="D15">
    <cfRule type="containsText" dxfId="33" priority="14" operator="containsText" text="Yes">
      <formula>NOT(ISERROR(SEARCH("Yes",D15)))</formula>
    </cfRule>
  </conditionalFormatting>
  <conditionalFormatting sqref="H15">
    <cfRule type="containsText" dxfId="32" priority="13" operator="containsText" text="New Sign Required">
      <formula>NOT(ISERROR(SEARCH("New Sign Required",H15)))</formula>
    </cfRule>
  </conditionalFormatting>
  <conditionalFormatting sqref="G15:H15">
    <cfRule type="containsText" dxfId="31" priority="12" operator="containsText" text="Action Required">
      <formula>NOT(ISERROR(SEARCH("Action Required",G15)))</formula>
    </cfRule>
  </conditionalFormatting>
  <conditionalFormatting sqref="J15">
    <cfRule type="cellIs" dxfId="30" priority="11" operator="equal">
      <formula>0</formula>
    </cfRule>
  </conditionalFormatting>
  <conditionalFormatting sqref="J15">
    <cfRule type="cellIs" dxfId="29" priority="8" operator="equal">
      <formula>"In Progress"</formula>
    </cfRule>
    <cfRule type="cellIs" dxfId="28" priority="9" operator="equal">
      <formula>"Log Issues"</formula>
    </cfRule>
    <cfRule type="cellIs" dxfId="27" priority="10" operator="equal">
      <formula>"N/A"</formula>
    </cfRule>
  </conditionalFormatting>
  <conditionalFormatting sqref="H15">
    <cfRule type="containsText" dxfId="26" priority="6" operator="containsText" text="Remove Old Sign">
      <formula>NOT(ISERROR(SEARCH("Remove Old Sign",H15)))</formula>
    </cfRule>
    <cfRule type="containsText" dxfId="25" priority="7" operator="containsText" text="Move Sign to New Location">
      <formula>NOT(ISERROR(SEARCH("Move Sign to New Location",H15)))</formula>
    </cfRule>
  </conditionalFormatting>
  <conditionalFormatting sqref="G15">
    <cfRule type="containsText" dxfId="24" priority="5" operator="containsText" text="Remove Old Tag">
      <formula>NOT(ISERROR(SEARCH("Remove Old Tag",G15)))</formula>
    </cfRule>
  </conditionalFormatting>
  <conditionalFormatting sqref="D6:D7">
    <cfRule type="containsText" dxfId="23" priority="3" operator="containsText" text="Yes">
      <formula>NOT(ISERROR(SEARCH("Yes",D6)))</formula>
    </cfRule>
  </conditionalFormatting>
  <conditionalFormatting sqref="N10">
    <cfRule type="expression" dxfId="22" priority="370">
      <formula>$M11="Log Issues"</formula>
    </cfRule>
  </conditionalFormatting>
  <conditionalFormatting sqref="N9">
    <cfRule type="expression" dxfId="21" priority="371">
      <formula>#REF!="Log Issues"</formula>
    </cfRule>
  </conditionalFormatting>
  <conditionalFormatting sqref="N11">
    <cfRule type="expression" dxfId="20" priority="406">
      <formula>#REF!="Log Issues"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H28 H31:H188 H6:H10</xm:sqref>
        </x14:dataValidation>
        <x14:dataValidation type="list" allowBlank="1" showInputMessage="1" showErrorMessage="1">
          <x14:formula1>
            <xm:f>Lookup!$A$1:$A$4</xm:f>
          </x14:formula1>
          <xm:sqref>G28 G31:G188 G6:G10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C28:C188 C6:C11</xm:sqref>
        </x14:dataValidation>
        <x14:dataValidation type="list" allowBlank="1" showInputMessage="1" showErrorMessage="1">
          <x14:formula1>
            <xm:f>Lookup!$F$1:$F$8</xm:f>
          </x14:formula1>
          <xm:sqref>M16:M23 M8:M14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C12:C27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O8:O11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G11:H27</xm:sqref>
        </x14:dataValidation>
        <x14:dataValidation type="list" allowBlank="1" showInputMessage="1" showErrorMessage="1">
          <x14:formula1>
            <xm:f>Lookup!$F$1:$F$7</xm:f>
          </x14:formula1>
          <xm:sqref>J8:J23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6"/>
  <sheetViews>
    <sheetView zoomScale="90" zoomScaleNormal="90" workbookViewId="0">
      <selection activeCell="B39" sqref="B39"/>
    </sheetView>
  </sheetViews>
  <sheetFormatPr defaultColWidth="9.140625" defaultRowHeight="15" x14ac:dyDescent="0.25"/>
  <cols>
    <col min="1" max="1" width="22.42578125" style="43" bestFit="1" customWidth="1"/>
    <col min="2" max="2" width="40.28515625" style="43" customWidth="1"/>
    <col min="3" max="3" width="24" style="37" customWidth="1"/>
    <col min="4" max="4" width="14.28515625" style="37" bestFit="1" customWidth="1"/>
    <col min="5" max="5" width="13.7109375" style="37" customWidth="1"/>
    <col min="6" max="6" width="13.28515625" style="37" bestFit="1" customWidth="1"/>
    <col min="7" max="8" width="18.5703125" style="37" customWidth="1"/>
    <col min="9" max="10" width="26.85546875" style="38" customWidth="1"/>
    <col min="11" max="16384" width="9.140625" style="37"/>
  </cols>
  <sheetData>
    <row r="1" spans="1:10" ht="15.75" x14ac:dyDescent="0.25">
      <c r="A1" s="36" t="s">
        <v>7</v>
      </c>
      <c r="B1" s="77" t="s">
        <v>76</v>
      </c>
      <c r="C1" s="41"/>
      <c r="D1" s="16" t="s">
        <v>10</v>
      </c>
      <c r="E1" s="71">
        <v>43537</v>
      </c>
    </row>
    <row r="2" spans="1:10" ht="15" customHeight="1" x14ac:dyDescent="0.25">
      <c r="A2" s="39" t="s">
        <v>8</v>
      </c>
      <c r="B2" s="40" t="str">
        <f>'KD Changes'!B2:C2</f>
        <v>Memorial Coliseum</v>
      </c>
      <c r="C2" s="41"/>
      <c r="D2" s="42" t="s">
        <v>12</v>
      </c>
      <c r="E2" s="72" t="s">
        <v>70</v>
      </c>
      <c r="F2" s="37" t="s">
        <v>92</v>
      </c>
    </row>
    <row r="5" spans="1:10" s="28" customFormat="1" ht="24" customHeight="1" thickBot="1" x14ac:dyDescent="0.3">
      <c r="A5" s="26" t="s">
        <v>59</v>
      </c>
      <c r="B5" s="27" t="s">
        <v>60</v>
      </c>
      <c r="C5" s="27" t="s">
        <v>61</v>
      </c>
      <c r="D5" s="27" t="s">
        <v>62</v>
      </c>
      <c r="E5" s="27" t="s">
        <v>17</v>
      </c>
    </row>
    <row r="6" spans="1:10" ht="15.75" thickTop="1" x14ac:dyDescent="0.25">
      <c r="A6" s="79" t="s">
        <v>90</v>
      </c>
      <c r="B6" s="70" t="s">
        <v>91</v>
      </c>
      <c r="C6" s="1" t="s">
        <v>63</v>
      </c>
      <c r="D6" s="29">
        <v>93</v>
      </c>
      <c r="G6" s="28"/>
      <c r="H6" s="28"/>
      <c r="I6" s="37"/>
      <c r="J6" s="37"/>
    </row>
    <row r="7" spans="1:10" x14ac:dyDescent="0.25">
      <c r="A7" s="79" t="s">
        <v>86</v>
      </c>
      <c r="B7" s="70" t="s">
        <v>87</v>
      </c>
      <c r="C7" s="1" t="s">
        <v>64</v>
      </c>
      <c r="D7" s="45">
        <v>102</v>
      </c>
      <c r="F7" s="45"/>
      <c r="G7" s="1"/>
      <c r="H7" s="28"/>
    </row>
    <row r="8" spans="1:10" x14ac:dyDescent="0.25">
      <c r="A8" s="79" t="s">
        <v>93</v>
      </c>
      <c r="B8" s="70" t="s">
        <v>94</v>
      </c>
      <c r="C8" s="1" t="s">
        <v>63</v>
      </c>
      <c r="D8" s="45">
        <v>122</v>
      </c>
      <c r="F8" s="45"/>
      <c r="G8" s="1"/>
      <c r="H8" s="28"/>
    </row>
    <row r="9" spans="1:10" x14ac:dyDescent="0.25">
      <c r="A9" s="79" t="s">
        <v>88</v>
      </c>
      <c r="B9" s="70" t="s">
        <v>89</v>
      </c>
      <c r="C9" s="1" t="s">
        <v>64</v>
      </c>
      <c r="D9" s="45">
        <v>65</v>
      </c>
      <c r="F9" s="45"/>
      <c r="G9" s="1"/>
      <c r="H9" s="28"/>
    </row>
    <row r="10" spans="1:10" x14ac:dyDescent="0.25">
      <c r="A10" s="78"/>
      <c r="B10" s="70"/>
      <c r="E10" s="45"/>
      <c r="F10" s="45"/>
      <c r="G10" s="1"/>
      <c r="H10" s="28"/>
    </row>
    <row r="11" spans="1:10" x14ac:dyDescent="0.25">
      <c r="A11" s="78"/>
      <c r="B11" s="70"/>
      <c r="F11" s="45"/>
      <c r="G11" s="1"/>
      <c r="H11" s="28"/>
    </row>
    <row r="12" spans="1:10" x14ac:dyDescent="0.25">
      <c r="A12" s="78"/>
      <c r="B12" s="70"/>
      <c r="E12" s="45"/>
      <c r="F12" s="45"/>
      <c r="G12" s="28"/>
      <c r="H12" s="28"/>
    </row>
    <row r="13" spans="1:10" x14ac:dyDescent="0.25">
      <c r="A13" s="78"/>
      <c r="B13" s="70"/>
      <c r="F13" s="45"/>
      <c r="G13" s="28"/>
      <c r="H13" s="28"/>
    </row>
    <row r="14" spans="1:10" x14ac:dyDescent="0.25">
      <c r="A14" s="78"/>
      <c r="B14" s="70"/>
      <c r="F14" s="45"/>
      <c r="G14" s="28"/>
      <c r="H14" s="28"/>
    </row>
    <row r="15" spans="1:10" x14ac:dyDescent="0.25">
      <c r="A15" s="78"/>
      <c r="B15" s="70"/>
      <c r="F15" s="45"/>
      <c r="G15" s="28"/>
      <c r="H15" s="28"/>
    </row>
    <row r="16" spans="1:10" x14ac:dyDescent="0.25">
      <c r="A16" s="78"/>
      <c r="B16" s="70"/>
      <c r="F16" s="45"/>
      <c r="G16" s="28"/>
      <c r="H16" s="28"/>
    </row>
    <row r="17" spans="1:8" x14ac:dyDescent="0.25">
      <c r="A17" s="78"/>
      <c r="B17" s="70"/>
      <c r="F17" s="45"/>
      <c r="G17" s="28"/>
      <c r="H17" s="28"/>
    </row>
    <row r="18" spans="1:8" x14ac:dyDescent="0.25">
      <c r="A18" s="78"/>
      <c r="B18" s="70"/>
      <c r="F18" s="46"/>
      <c r="G18" s="28"/>
      <c r="H18" s="28"/>
    </row>
    <row r="19" spans="1:8" x14ac:dyDescent="0.25">
      <c r="A19" s="78"/>
      <c r="B19" s="70"/>
      <c r="F19" s="45"/>
      <c r="G19" s="28"/>
      <c r="H19" s="28"/>
    </row>
    <row r="20" spans="1:8" x14ac:dyDescent="0.25">
      <c r="A20" s="78"/>
      <c r="B20" s="70"/>
      <c r="E20" s="45"/>
      <c r="F20" s="45"/>
      <c r="G20" s="28"/>
      <c r="H20" s="28"/>
    </row>
    <row r="21" spans="1:8" x14ac:dyDescent="0.25">
      <c r="A21" s="78"/>
      <c r="B21" s="70"/>
      <c r="E21" s="45"/>
      <c r="F21" s="45"/>
      <c r="G21" s="28"/>
      <c r="H21" s="28"/>
    </row>
    <row r="22" spans="1:8" x14ac:dyDescent="0.25">
      <c r="A22" s="78"/>
      <c r="B22" s="70"/>
      <c r="E22" s="45"/>
      <c r="F22" s="45"/>
      <c r="G22" s="28"/>
      <c r="H22" s="28"/>
    </row>
    <row r="23" spans="1:8" x14ac:dyDescent="0.25">
      <c r="A23" s="78"/>
      <c r="B23" s="70"/>
      <c r="E23" s="45"/>
      <c r="F23" s="45"/>
      <c r="G23" s="28"/>
      <c r="H23" s="28"/>
    </row>
    <row r="24" spans="1:8" x14ac:dyDescent="0.25">
      <c r="A24" s="78"/>
      <c r="B24" s="70"/>
      <c r="E24" s="45"/>
      <c r="F24" s="45"/>
      <c r="G24" s="28"/>
      <c r="H24" s="28"/>
    </row>
    <row r="25" spans="1:8" x14ac:dyDescent="0.25">
      <c r="A25" s="78"/>
      <c r="B25" s="70"/>
      <c r="E25" s="45"/>
      <c r="F25" s="45"/>
      <c r="G25" s="28"/>
      <c r="H25" s="28"/>
    </row>
    <row r="26" spans="1:8" x14ac:dyDescent="0.25">
      <c r="A26" s="78"/>
      <c r="B26" s="70"/>
      <c r="E26" s="45"/>
      <c r="F26" s="45"/>
      <c r="G26" s="28"/>
      <c r="H26" s="28"/>
    </row>
    <row r="27" spans="1:8" x14ac:dyDescent="0.25">
      <c r="A27" s="78"/>
      <c r="B27" s="70"/>
      <c r="E27" s="45"/>
      <c r="F27" s="45"/>
      <c r="G27" s="28"/>
      <c r="H27" s="28"/>
    </row>
    <row r="28" spans="1:8" x14ac:dyDescent="0.25">
      <c r="A28" s="78"/>
      <c r="B28" s="70"/>
      <c r="E28" s="45"/>
      <c r="F28" s="45"/>
      <c r="G28" s="28"/>
      <c r="H28" s="28"/>
    </row>
    <row r="29" spans="1:8" x14ac:dyDescent="0.25">
      <c r="A29" s="78"/>
      <c r="B29" s="70"/>
      <c r="E29" s="45"/>
      <c r="F29" s="45"/>
      <c r="G29" s="28"/>
      <c r="H29" s="28"/>
    </row>
    <row r="30" spans="1:8" x14ac:dyDescent="0.25">
      <c r="A30" s="78"/>
      <c r="B30" s="78"/>
      <c r="E30" s="45"/>
      <c r="F30" s="45"/>
      <c r="G30" s="28"/>
      <c r="H30" s="28"/>
    </row>
    <row r="31" spans="1:8" x14ac:dyDescent="0.25">
      <c r="A31" s="78"/>
      <c r="B31" s="78"/>
      <c r="E31" s="45"/>
      <c r="F31" s="45"/>
      <c r="G31" s="28"/>
      <c r="H31" s="28"/>
    </row>
    <row r="32" spans="1:8" x14ac:dyDescent="0.25">
      <c r="A32" s="44"/>
      <c r="E32" s="45"/>
      <c r="F32" s="45"/>
      <c r="G32" s="28"/>
      <c r="H32" s="28"/>
    </row>
    <row r="33" spans="1:8" x14ac:dyDescent="0.25">
      <c r="A33" s="44"/>
      <c r="E33" s="45"/>
      <c r="F33" s="45"/>
      <c r="G33" s="28"/>
      <c r="H33" s="28"/>
    </row>
    <row r="34" spans="1:8" x14ac:dyDescent="0.25">
      <c r="A34" s="44"/>
      <c r="E34" s="45"/>
      <c r="F34" s="45"/>
      <c r="G34" s="28"/>
      <c r="H34" s="28"/>
    </row>
    <row r="35" spans="1:8" x14ac:dyDescent="0.25">
      <c r="A35" s="44"/>
      <c r="E35" s="45"/>
      <c r="F35" s="45"/>
      <c r="G35" s="28"/>
      <c r="H35" s="28"/>
    </row>
    <row r="36" spans="1:8" x14ac:dyDescent="0.25">
      <c r="A36" s="44"/>
      <c r="E36" s="45"/>
      <c r="F36" s="45"/>
      <c r="G36" s="45"/>
    </row>
    <row r="37" spans="1:8" x14ac:dyDescent="0.25">
      <c r="A37" s="44"/>
      <c r="E37" s="45"/>
      <c r="F37" s="45"/>
      <c r="G37" s="45"/>
    </row>
    <row r="38" spans="1:8" x14ac:dyDescent="0.25">
      <c r="A38" s="47"/>
      <c r="E38" s="45"/>
      <c r="F38" s="48"/>
      <c r="G38" s="45"/>
    </row>
    <row r="39" spans="1:8" x14ac:dyDescent="0.25">
      <c r="A39" s="47"/>
      <c r="E39" s="45"/>
      <c r="F39" s="48"/>
      <c r="G39" s="45"/>
    </row>
    <row r="40" spans="1:8" x14ac:dyDescent="0.25">
      <c r="A40" s="47"/>
      <c r="E40" s="45"/>
      <c r="F40" s="49"/>
      <c r="G40" s="45"/>
    </row>
    <row r="41" spans="1:8" x14ac:dyDescent="0.25">
      <c r="A41" s="44"/>
      <c r="E41" s="45"/>
      <c r="F41" s="48"/>
      <c r="G41" s="45"/>
    </row>
    <row r="42" spans="1:8" x14ac:dyDescent="0.25">
      <c r="A42" s="44"/>
      <c r="E42" s="45"/>
      <c r="F42" s="48"/>
      <c r="G42" s="45"/>
    </row>
    <row r="43" spans="1:8" x14ac:dyDescent="0.25">
      <c r="A43" s="50"/>
      <c r="E43" s="45"/>
      <c r="F43" s="45"/>
      <c r="G43" s="45"/>
    </row>
    <row r="44" spans="1:8" x14ac:dyDescent="0.25">
      <c r="A44" s="50"/>
      <c r="E44" s="45"/>
      <c r="F44" s="45"/>
      <c r="G44" s="45"/>
    </row>
    <row r="45" spans="1:8" x14ac:dyDescent="0.25">
      <c r="A45" s="50"/>
      <c r="E45" s="45"/>
      <c r="F45" s="45"/>
      <c r="G45" s="45"/>
    </row>
    <row r="46" spans="1:8" x14ac:dyDescent="0.25">
      <c r="A46" s="50"/>
      <c r="E46" s="45"/>
      <c r="F46" s="45"/>
      <c r="G46" s="45"/>
    </row>
    <row r="47" spans="1:8" x14ac:dyDescent="0.25">
      <c r="A47" s="50"/>
      <c r="C47" s="38"/>
      <c r="E47" s="45"/>
      <c r="F47" s="46"/>
      <c r="G47" s="45"/>
    </row>
    <row r="48" spans="1:8" x14ac:dyDescent="0.25">
      <c r="A48" s="50"/>
      <c r="C48" s="38"/>
      <c r="E48" s="45"/>
      <c r="F48" s="45"/>
      <c r="G48" s="45"/>
    </row>
    <row r="49" spans="1:7" x14ac:dyDescent="0.25">
      <c r="A49" s="50"/>
      <c r="C49" s="38"/>
      <c r="E49" s="45"/>
      <c r="F49" s="45"/>
      <c r="G49" s="45"/>
    </row>
    <row r="50" spans="1:7" x14ac:dyDescent="0.25">
      <c r="A50" s="44"/>
      <c r="C50" s="38"/>
      <c r="E50" s="45"/>
      <c r="F50" s="45"/>
      <c r="G50" s="45"/>
    </row>
    <row r="51" spans="1:7" x14ac:dyDescent="0.25">
      <c r="A51" s="44"/>
      <c r="C51" s="38"/>
    </row>
    <row r="52" spans="1:7" x14ac:dyDescent="0.25">
      <c r="C52" s="38"/>
    </row>
    <row r="53" spans="1:7" x14ac:dyDescent="0.25">
      <c r="C53" s="38"/>
    </row>
    <row r="54" spans="1:7" x14ac:dyDescent="0.25">
      <c r="C54" s="38"/>
    </row>
    <row r="55" spans="1:7" x14ac:dyDescent="0.25">
      <c r="C55" s="38"/>
    </row>
    <row r="56" spans="1:7" x14ac:dyDescent="0.25">
      <c r="C56" s="38"/>
    </row>
    <row r="57" spans="1:7" x14ac:dyDescent="0.25">
      <c r="C57" s="38"/>
    </row>
    <row r="58" spans="1:7" x14ac:dyDescent="0.25">
      <c r="C58" s="38"/>
    </row>
    <row r="59" spans="1:7" x14ac:dyDescent="0.25">
      <c r="C59" s="38"/>
    </row>
    <row r="60" spans="1:7" x14ac:dyDescent="0.25">
      <c r="C60" s="38"/>
    </row>
    <row r="61" spans="1:7" x14ac:dyDescent="0.25">
      <c r="C61" s="38"/>
    </row>
    <row r="62" spans="1:7" x14ac:dyDescent="0.25">
      <c r="C62" s="38"/>
    </row>
    <row r="63" spans="1:7" x14ac:dyDescent="0.25">
      <c r="C63" s="38"/>
    </row>
    <row r="64" spans="1:7" x14ac:dyDescent="0.25">
      <c r="C64" s="38"/>
    </row>
    <row r="65" spans="3:3" x14ac:dyDescent="0.25">
      <c r="C65" s="38"/>
    </row>
    <row r="66" spans="3:3" x14ac:dyDescent="0.25">
      <c r="C66" s="38"/>
    </row>
    <row r="67" spans="3:3" x14ac:dyDescent="0.25">
      <c r="C67" s="38"/>
    </row>
    <row r="68" spans="3:3" x14ac:dyDescent="0.25">
      <c r="C68" s="38"/>
    </row>
    <row r="69" spans="3:3" x14ac:dyDescent="0.25">
      <c r="C69" s="38"/>
    </row>
    <row r="70" spans="3:3" x14ac:dyDescent="0.25">
      <c r="C70" s="38"/>
    </row>
    <row r="71" spans="3:3" x14ac:dyDescent="0.25">
      <c r="C71" s="38"/>
    </row>
    <row r="72" spans="3:3" x14ac:dyDescent="0.25">
      <c r="C72" s="38"/>
    </row>
    <row r="73" spans="3:3" x14ac:dyDescent="0.25">
      <c r="C73" s="38"/>
    </row>
    <row r="74" spans="3:3" x14ac:dyDescent="0.25">
      <c r="C74" s="38"/>
    </row>
    <row r="75" spans="3:3" x14ac:dyDescent="0.25">
      <c r="C75" s="38"/>
    </row>
    <row r="76" spans="3:3" x14ac:dyDescent="0.25">
      <c r="C76" s="38"/>
    </row>
    <row r="77" spans="3:3" x14ac:dyDescent="0.25">
      <c r="C77" s="38"/>
    </row>
    <row r="78" spans="3:3" x14ac:dyDescent="0.25">
      <c r="C78" s="38"/>
    </row>
    <row r="79" spans="3:3" x14ac:dyDescent="0.25">
      <c r="C79" s="38"/>
    </row>
    <row r="196" spans="3:3" x14ac:dyDescent="0.25">
      <c r="C196" s="37" t="s">
        <v>29</v>
      </c>
    </row>
  </sheetData>
  <sheetProtection insertRows="0" deleteRows="0" selectLockedCells="1"/>
  <conditionalFormatting sqref="G36:G49">
    <cfRule type="containsText" dxfId="19" priority="24" operator="containsText" text="New Tag Required">
      <formula>NOT(ISERROR(SEARCH("New Tag Required",G36)))</formula>
    </cfRule>
  </conditionalFormatting>
  <conditionalFormatting sqref="D46:D95">
    <cfRule type="containsText" dxfId="18" priority="23" operator="containsText" text="Yes">
      <formula>NOT(ISERROR(SEARCH("Yes",D46)))</formula>
    </cfRule>
  </conditionalFormatting>
  <conditionalFormatting sqref="H36:H95 H196:H417">
    <cfRule type="containsText" dxfId="17" priority="22" operator="containsText" text="New Sign Required">
      <formula>NOT(ISERROR(SEARCH("New Sign Required",H36)))</formula>
    </cfRule>
  </conditionalFormatting>
  <conditionalFormatting sqref="G36:G95">
    <cfRule type="containsText" dxfId="16" priority="21" operator="containsText" text="Action Required">
      <formula>NOT(ISERROR(SEARCH("Action Required",G36)))</formula>
    </cfRule>
  </conditionalFormatting>
  <conditionalFormatting sqref="H36:H95">
    <cfRule type="containsText" dxfId="15" priority="20" operator="containsText" text="Action Required">
      <formula>NOT(ISERROR(SEARCH("Action Required",H36)))</formula>
    </cfRule>
  </conditionalFormatting>
  <conditionalFormatting sqref="D96:D195">
    <cfRule type="containsText" dxfId="14" priority="15" operator="containsText" text="Yes">
      <formula>NOT(ISERROR(SEARCH("Yes",D96)))</formula>
    </cfRule>
  </conditionalFormatting>
  <conditionalFormatting sqref="H96:H195">
    <cfRule type="containsText" dxfId="13" priority="14" operator="containsText" text="New Sign Required">
      <formula>NOT(ISERROR(SEARCH("New Sign Required",H96)))</formula>
    </cfRule>
  </conditionalFormatting>
  <conditionalFormatting sqref="G96:G195">
    <cfRule type="containsText" dxfId="12" priority="13" operator="containsText" text="Action Required">
      <formula>NOT(ISERROR(SEARCH("Action Required",G96)))</formula>
    </cfRule>
  </conditionalFormatting>
  <conditionalFormatting sqref="H96:H195">
    <cfRule type="containsText" dxfId="11" priority="12" operator="containsText" text="Action Required">
      <formula>NOT(ISERROR(SEARCH("Action Required",H96)))</formula>
    </cfRule>
  </conditionalFormatting>
  <conditionalFormatting sqref="H1:H4 H36:H1048576 G5:G35">
    <cfRule type="containsText" dxfId="10" priority="10" operator="containsText" text="Remove Old Sign">
      <formula>NOT(ISERROR(SEARCH("Remove Old Sign",G1)))</formula>
    </cfRule>
    <cfRule type="containsText" dxfId="9" priority="11" operator="containsText" text="Move Sign to New Location">
      <formula>NOT(ISERROR(SEARCH("Move Sign to New Location",G1)))</formula>
    </cfRule>
  </conditionalFormatting>
  <conditionalFormatting sqref="G36:G1048576 G3:G4 E1:E2 F5:F6">
    <cfRule type="containsText" dxfId="8" priority="9" operator="containsText" text="Remove Old Tag">
      <formula>NOT(ISERROR(SEARCH("Remove Old Tag",E1)))</formula>
    </cfRule>
  </conditionalFormatting>
  <conditionalFormatting sqref="C6">
    <cfRule type="containsText" dxfId="7" priority="7" operator="containsText" text="Remove Old Sign">
      <formula>NOT(ISERROR(SEARCH("Remove Old Sign",C6)))</formula>
    </cfRule>
    <cfRule type="containsText" dxfId="6" priority="8" operator="containsText" text="Move Sign to New Location">
      <formula>NOT(ISERROR(SEARCH("Move Sign to New Location",C6)))</formula>
    </cfRule>
  </conditionalFormatting>
  <conditionalFormatting sqref="C8">
    <cfRule type="containsText" dxfId="5" priority="5" operator="containsText" text="Remove Old Sign">
      <formula>NOT(ISERROR(SEARCH("Remove Old Sign",C8)))</formula>
    </cfRule>
    <cfRule type="containsText" dxfId="4" priority="6" operator="containsText" text="Move Sign to New Location">
      <formula>NOT(ISERROR(SEARCH("Move Sign to New Location",C8)))</formula>
    </cfRule>
  </conditionalFormatting>
  <conditionalFormatting sqref="C7">
    <cfRule type="containsText" dxfId="3" priority="3" operator="containsText" text="Remove Old Sign">
      <formula>NOT(ISERROR(SEARCH("Remove Old Sign",C7)))</formula>
    </cfRule>
    <cfRule type="containsText" dxfId="2" priority="4" operator="containsText" text="Move Sign to New Location">
      <formula>NOT(ISERROR(SEARCH("Move Sign to New Location",C7)))</formula>
    </cfRule>
  </conditionalFormatting>
  <conditionalFormatting sqref="C9">
    <cfRule type="containsText" dxfId="1" priority="1" operator="containsText" text="Remove Old Sign">
      <formula>NOT(ISERROR(SEARCH("Remove Old Sign",C9)))</formula>
    </cfRule>
    <cfRule type="containsText" dxfId="0" priority="2" operator="containsText" text="Move Sign to New Location">
      <formula>NOT(ISERROR(SEARCH("Move Sign to New Location",C9)))</formula>
    </cfRule>
  </conditionalFormatting>
  <dataValidations count="2">
    <dataValidation type="list" allowBlank="1" showInputMessage="1" showErrorMessage="1" sqref="D46:D70">
      <formula1>YesNo</formula1>
    </dataValidation>
    <dataValidation type="list" allowBlank="1" showInputMessage="1" showErrorMessage="1" sqref="H196:H400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C47:C195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G36:H195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C24:C25 C28:C31 C10:C19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1" sqref="G1:G6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  <col min="6" max="6" width="22.140625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>
        <f>([4]UKBuilding_List!A366)</f>
        <v>2102</v>
      </c>
      <c r="B366" s="3" t="str">
        <f>VLOOKUP(A366,[4]UKBuilding_List!$A$1:$D$376,3,FALSE)</f>
        <v>New Kappa Alpha Theta Sorority</v>
      </c>
      <c r="C366" s="1"/>
    </row>
    <row r="367" spans="1:3" x14ac:dyDescent="0.25">
      <c r="A367" s="2">
        <f>([4]UKBuilding_List!A367)</f>
        <v>2103</v>
      </c>
      <c r="B367" s="3" t="str">
        <f>VLOOKUP(A367,[4]UKBuilding_List!$A$1:$D$376,3,FALSE)</f>
        <v>Phi Kappa Tau</v>
      </c>
      <c r="C367" s="1"/>
    </row>
    <row r="368" spans="1:3" x14ac:dyDescent="0.25">
      <c r="A368" s="2" t="str">
        <f>([4]UKBuilding_List!A368)</f>
        <v>8633</v>
      </c>
      <c r="B368" s="3" t="str">
        <f>VLOOKUP(A368,[4]UKBuilding_List!$A$1:$D$376,3,FALSE)</f>
        <v>UK HealthCare Good Samaritan Hospital</v>
      </c>
      <c r="C368" s="1"/>
    </row>
    <row r="369" spans="1:3" x14ac:dyDescent="0.25">
      <c r="A369" s="2" t="str">
        <f>([4]UKBuilding_List!A369)</f>
        <v>9127</v>
      </c>
      <c r="B369" s="3" t="str">
        <f>VLOOKUP(A369,[4]UKBuilding_List!$A$1:$D$376,3,FALSE)</f>
        <v>1101 S. Limestone</v>
      </c>
      <c r="C369" s="1"/>
    </row>
    <row r="370" spans="1:3" x14ac:dyDescent="0.25">
      <c r="A370" s="2" t="str">
        <f>([4]UKBuilding_List!A370)</f>
        <v>9777</v>
      </c>
      <c r="B370" s="3" t="str">
        <f>VLOOKUP(A370,[4]UKBuilding_List!$A$1:$D$376,3,FALSE)</f>
        <v>114 Conn Terrace</v>
      </c>
      <c r="C370" s="1"/>
    </row>
    <row r="371" spans="1:3" x14ac:dyDescent="0.25">
      <c r="A371" s="2">
        <f>([4]UKBuilding_List!A371)</f>
        <v>9813</v>
      </c>
      <c r="B371" s="3" t="str">
        <f>VLOOKUP(A371,[4]UKBuilding_List!$A$1:$D$376,3,FALSE)</f>
        <v>Child Development Center of the Bluegrass, Inc.</v>
      </c>
      <c r="C371" s="1"/>
    </row>
    <row r="372" spans="1:3" x14ac:dyDescent="0.25">
      <c r="A372" s="2" t="str">
        <f>([4]UKBuilding_List!A372)</f>
        <v>9853</v>
      </c>
      <c r="B372" s="3" t="str">
        <f>VLOOKUP(A372,[4]UKBuilding_List!$A$1:$D$376,3,FALSE)</f>
        <v>Shriners Hospitals for Children Medical Center - Lexington</v>
      </c>
      <c r="C372" s="1"/>
    </row>
    <row r="373" spans="1:3" x14ac:dyDescent="0.25">
      <c r="A373" s="2" t="str">
        <f>([4]UKBuilding_List!A373)</f>
        <v>9854</v>
      </c>
      <c r="B373" s="3" t="str">
        <f>VLOOKUP(A373,[4]UKBuilding_List!$A$1:$D$376,3,FALSE)</f>
        <v>Anthropology Research Building</v>
      </c>
      <c r="C373" s="1"/>
    </row>
    <row r="374" spans="1:3" x14ac:dyDescent="0.25">
      <c r="A374" s="2" t="str">
        <f>([4]UKBuilding_List!A374)</f>
        <v>9861</v>
      </c>
      <c r="B374" s="3" t="str">
        <f>VLOOKUP(A374,[4]UKBuilding_List!$A$1:$D$376,3,FALSE)</f>
        <v>845 Angliana Ave</v>
      </c>
      <c r="C374" s="1"/>
    </row>
    <row r="375" spans="1:3" x14ac:dyDescent="0.25">
      <c r="A375" s="2" t="str">
        <f>([4]UKBuilding_List!A375)</f>
        <v>9873</v>
      </c>
      <c r="B375" s="3" t="str">
        <f>VLOOKUP(A375,[4]UKBuilding_List!$A$1:$D$376,3,FALSE)</f>
        <v>UKHC Midwife Clinic</v>
      </c>
      <c r="C375" s="1"/>
    </row>
    <row r="376" spans="1:3" x14ac:dyDescent="0.25">
      <c r="A376" s="2" t="str">
        <f>([4]UKBuilding_List!A376)</f>
        <v>9875</v>
      </c>
      <c r="B376" s="3" t="str">
        <f>VLOOKUP(A376,[4]UKBuilding_List!$A$1:$D$376,3,FALSE)</f>
        <v>Vaughan Warehouse and Office</v>
      </c>
      <c r="C376" s="1"/>
    </row>
    <row r="377" spans="1:3" x14ac:dyDescent="0.25">
      <c r="A377" s="2" t="str">
        <f>([4]UKBuilding_List!A377)</f>
        <v>9876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9878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9879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9881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9882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9925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9983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2019-04-02T13:24:47Z</dcterms:modified>
</cp:coreProperties>
</file>