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9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<sst xmlns="http://schemas.openxmlformats.org/spreadsheetml/2006/main" count="124" uniqueCount="89">
  <si>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</si>
  <si>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</si>
  <si>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</si>
  <si>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</si>
  <si>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</si>
  <si>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</si>
  <si>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</si>
  <si>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</si>
  <si>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</si>
  <si>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</si>
  <si>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</si>
  <si>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</si>
  <si>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</si>
  <si>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</si>
  <si>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</si>
  <si>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</si>
  <si>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</si>
  <si>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</si>
  <si>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</si>
  <si>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</si>
  <si>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</si>
  <si>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</si>
  <si>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</si>
  <si>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</si>
  <si>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</si>
  <si>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</si>
  <si>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</si>
  <si>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</si>
  <si>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</si>
  <si>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</si>
  <si>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</si>
  <si>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</si>
  <si>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</si>
  <si>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</si>
  <si>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</si>
  <si>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</si>
  <si>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</si>
  <si>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</si>
  <si>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</si>
  <si>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</si>
  <si>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</si>
  <si>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</si>
  <si>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</si>
  <si>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</si>
  <si>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</si>
  <si>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</si>
  <si>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</si>
  <si>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</si>
  <si>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</si>
  <si>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</si>
  <si>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</si>
  <si>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</si>
  <si>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</si>
  <si>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</si>
  <si>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</si>
  <si>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</si>
  <si>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</si>
  <si>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</si>
  <si>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</si>
  <si>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</si>
  <si>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</si>
  <si>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</si>
  <si>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</si>
  <si>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</si>
  <si>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</si>
  <si>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</si>
  <si>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</si>
  <si>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</si>
  <si>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</si>
  <si>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</si>
  <si>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</si>
  <si>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</si>
  <si>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</si>
  <si>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</si>
  <si>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</si>
  <si>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0019</t>
  </si>
  <si>
    <t>105</t>
  </si>
  <si>
    <t>105M</t>
  </si>
  <si>
    <t>105P</t>
  </si>
  <si>
    <t>105N</t>
  </si>
  <si>
    <t>03</t>
  </si>
  <si>
    <t>A105</t>
  </si>
  <si>
    <t>A105M</t>
  </si>
  <si>
    <t>A105N</t>
  </si>
  <si>
    <t>A105P</t>
  </si>
  <si>
    <t>LX-0019-02-A105</t>
  </si>
  <si>
    <t>MEMORIAL COLISEUM - Room A105</t>
  </si>
  <si>
    <t>MEMORIAL COLISEUM - Room A105N</t>
  </si>
  <si>
    <t>LX-0019-02-A105N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</si>
</sst>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L20" sqref="L2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10.57031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43326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Memorial Coliseum</v>
      </c>
      <c r="C2" s="78"/>
      <c r="F2" s="69" t="s">
        <v>12</v>
      </c>
      <c r="G2" s="22" t="s">
        <v>70</v>
      </c>
      <c r="J2" s="15">
        <f>G35-J35</f>
        <v>2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80</v>
      </c>
      <c r="C6" s="42" t="s">
        <v>49</v>
      </c>
      <c r="D6" s="41" t="s">
        <v>5</v>
      </c>
      <c r="E6" s="50">
        <v>110</v>
      </c>
      <c r="F6" s="50">
        <v>198</v>
      </c>
      <c r="G6" s="50" t="s">
        <v>3</v>
      </c>
      <c r="H6" s="41" t="s">
        <v>2</v>
      </c>
      <c r="I6" s="42" t="s">
        <v>81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77</v>
      </c>
      <c r="B7" s="48" t="s">
        <v>80</v>
      </c>
      <c r="C7" s="42" t="s">
        <v>51</v>
      </c>
      <c r="D7" s="41" t="s">
        <v>5</v>
      </c>
      <c r="E7" s="50">
        <v>172</v>
      </c>
      <c r="F7" s="50">
        <v>0</v>
      </c>
      <c r="G7" s="50" t="s">
        <v>53</v>
      </c>
      <c r="H7" s="41" t="s">
        <v>54</v>
      </c>
      <c r="I7" s="42" t="s">
        <v>82</v>
      </c>
      <c r="J7" s="59">
        <f>IF(G7="No Change","N/A",IF(G7="New Tag Required",Lookup!F:F,IF(G7="Remove Old Tag",Lookup!F:F,IF(G7="N/A","N/A",""))))</f>
        <v>0</v>
      </c>
      <c r="K7" s="60"/>
      <c r="L7" s="48"/>
      <c r="M7" s="59">
        <f>IF(H7="No Change","N/A",IF(H7="New Tag Required",Lookup!F:F,IF(H7="Remove Old Sign",Lookup!F:F,IF(H7="N/A","N/A",""))))</f>
        <v>0</v>
      </c>
      <c r="N7" s="60"/>
      <c r="O7" s="59"/>
    </row>
    <row r="8" spans="1:16" s="41" customFormat="1" ht="15" customHeight="1" x14ac:dyDescent="0.25">
      <c r="A8" s="48" t="s">
        <v>79</v>
      </c>
      <c r="B8" s="48" t="s">
        <v>80</v>
      </c>
      <c r="C8" s="42" t="s">
        <v>49</v>
      </c>
      <c r="D8" s="41" t="s">
        <v>5</v>
      </c>
      <c r="E8" s="50">
        <v>218</v>
      </c>
      <c r="F8" s="50">
        <v>396</v>
      </c>
      <c r="G8" s="50" t="s">
        <v>3</v>
      </c>
      <c r="H8" s="41" t="s">
        <v>2</v>
      </c>
      <c r="I8" s="42" t="s">
        <v>83</v>
      </c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 t="s">
        <v>78</v>
      </c>
      <c r="B9" s="48" t="s">
        <v>80</v>
      </c>
      <c r="C9" s="42" t="s">
        <v>51</v>
      </c>
      <c r="D9" s="41" t="s">
        <v>5</v>
      </c>
      <c r="E9" s="62">
        <v>83</v>
      </c>
      <c r="F9" s="62">
        <v>0</v>
      </c>
      <c r="G9" s="50" t="s">
        <v>53</v>
      </c>
      <c r="H9" s="41" t="s">
        <v>54</v>
      </c>
      <c r="I9" s="42" t="s">
        <v>84</v>
      </c>
      <c r="J9" s="59">
        <f>IF(G9="No Change","N/A",IF(G9="New Tag Required",Lookup!F:F,IF(G9="Remove Old Tag",Lookup!F:F,IF(G9="N/A","N/A",""))))</f>
        <v>0</v>
      </c>
      <c r="K9" s="60"/>
      <c r="L9" s="61"/>
      <c r="M9" s="59">
        <f>IF(H9="No Change","N/A",IF(H9="New Tag Required",Lookup!F:F,IF(H9="Remove Old Sign",Lookup!F:F,IF(H9="N/A","N/A",""))))</f>
        <v>0</v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13" sqref="D13"/>
    </sheetView>
  </sheetViews>
  <sheetFormatPr defaultColWidth="9.140625" defaultRowHeight="15" x14ac:dyDescent="0.25"/>
  <cols>
    <col min="1" max="1" width="22.42578125" style="48" bestFit="1" customWidth="1"/>
    <col min="2" max="2" width="34.140625" style="48" customWidth="1"/>
    <col min="3" max="3" width="15.85546875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0019</v>
      </c>
      <c r="C1" s="39"/>
      <c r="D1" s="17" t="s">
        <v>10</v>
      </c>
      <c r="E1" s="40">
        <f>'KD Changes'!G1</f>
        <v>43326</v>
      </c>
    </row>
    <row r="2" spans="1:10" ht="15" customHeight="1" x14ac:dyDescent="0.25">
      <c r="A2" s="43" t="s">
        <v>8</v>
      </c>
      <c r="B2" s="44" t="str">
        <f>VLOOKUP(B1,[1]BuildingList!A:B,2,FALSE)</f>
        <v>Memorial Coliseum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6.5" customHeight="1" thickTop="1" x14ac:dyDescent="0.25">
      <c r="A6" s="41" t="s">
        <v>85</v>
      </c>
      <c r="B6" s="42" t="s">
        <v>86</v>
      </c>
      <c r="C6" s="41" t="s">
        <v>63</v>
      </c>
      <c r="D6" s="50">
        <v>198</v>
      </c>
      <c r="G6" s="29"/>
      <c r="H6" s="29"/>
      <c r="I6" s="41"/>
      <c r="J6" s="41"/>
    </row>
    <row r="7" spans="1:10" ht="15" customHeight="1" x14ac:dyDescent="0.25">
      <c r="A7" s="41" t="s">
        <v>88</v>
      </c>
      <c r="B7" s="42" t="s">
        <v>87</v>
      </c>
      <c r="C7" s="41" t="s">
        <v>63</v>
      </c>
      <c r="D7" s="50">
        <v>396</v>
      </c>
      <c r="G7" s="29"/>
      <c r="H7" s="29"/>
      <c r="I7" s="41"/>
      <c r="J7" s="41"/>
    </row>
    <row r="8" spans="1:10" ht="15" customHeight="1" x14ac:dyDescent="0.25">
      <c r="A8" s="41"/>
      <c r="B8" s="42"/>
      <c r="D8" s="50"/>
      <c r="G8" s="29"/>
      <c r="H8" s="29"/>
      <c r="I8" s="41"/>
      <c r="J8" s="41"/>
    </row>
    <row r="9" spans="1:10" x14ac:dyDescent="0.25">
      <c r="A9" s="41"/>
      <c r="B9" s="42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2018-08-16T15:20:59Z</dcterms:modified>
</cp:coreProperties>
</file>