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017_Dickey_Hall\"/>
    </mc:Choice>
  </mc:AlternateContent>
  <bookViews>
    <workbookView xWindow="0" yWindow="0" windowWidth="14520" windowHeight="1024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Changes'!$A$1:$I$30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9" i="1" l="1"/>
  <c r="M10" i="1"/>
  <c r="M11" i="1"/>
  <c r="M12" i="1"/>
  <c r="M13" i="1"/>
  <c r="M14" i="1"/>
  <c r="M15" i="1"/>
  <c r="M16" i="1"/>
  <c r="M17" i="1"/>
  <c r="M18" i="1"/>
  <c r="M6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</calcChain>
</file>

<file path=xl/sharedStrings.xml><?xml version="1.0" encoding="utf-8"?>
<sst xmlns="http://schemas.openxmlformats.org/spreadsheetml/2006/main" count="167" uniqueCount="108">
  <si>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</si>
  <si>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</si>
  <si>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</si>
  <si>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</si>
  <si>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</si>
  <si>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</si>
  <si>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</si>
  <si>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</si>
  <si>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</si>
  <si>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</si>
  <si>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</si>
  <si>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</si>
  <si>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</si>
  <si>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</si>
  <si>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</si>
  <si>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</si>
  <si>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</si>
  <si>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</si>
  <si>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</si>
  <si>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</si>
  <si>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</si>
  <si>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</si>
  <si>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</si>
  <si>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</si>
  <si>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</si>
  <si>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</si>
  <si>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</si>
  <si>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</si>
  <si>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</si>
  <si>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</si>
  <si>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</si>
  <si>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</si>
  <si>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</si>
  <si>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</si>
  <si>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</si>
  <si>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</si>
  <si>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</si>
  <si>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</si>
  <si>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</si>
  <si>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</si>
  <si>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</si>
  <si>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</si>
  <si>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</si>
  <si>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</si>
  <si>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</si>
  <si>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</si>
  <si>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</si>
  <si>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</si>
  <si>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</si>
  <si>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</si>
  <si>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</si>
  <si>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</si>
  <si>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</si>
  <si>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</si>
  <si>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</si>
  <si>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</si>
  <si>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</si>
  <si>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</si>
  <si>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</si>
  <si>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</si>
  <si>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</si>
  <si>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</si>
  <si>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</si>
  <si>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</si>
  <si>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</si>
  <si>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</si>
  <si>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</si>
  <si>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</si>
  <si>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</si>
  <si>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</si>
  <si>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</si>
  <si>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</si>
  <si>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</si>
  <si>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0017</t>
  </si>
  <si>
    <t>200N</t>
  </si>
  <si>
    <t>02</t>
  </si>
  <si>
    <t>227</t>
  </si>
  <si>
    <t>accordian partition is a wall</t>
  </si>
  <si>
    <t>LX-0017-02-200N</t>
  </si>
  <si>
    <t>LX-0017-02-223</t>
  </si>
  <si>
    <t>LX-0017-02-225</t>
  </si>
  <si>
    <t>LX-0017-02-227</t>
  </si>
  <si>
    <t>DICKEY HALL - Room 227</t>
  </si>
  <si>
    <t>205</t>
  </si>
  <si>
    <t>205A</t>
  </si>
  <si>
    <t>Room Label Change: 221 Changed To 205A</t>
  </si>
  <si>
    <t>Room Label Change: 223 Changed To 205B</t>
  </si>
  <si>
    <t>205B</t>
  </si>
  <si>
    <t>227D</t>
  </si>
  <si>
    <t>Room Label Change: 225 Changed To 227D</t>
  </si>
  <si>
    <t>DICKEY HALL - Room 205A</t>
  </si>
  <si>
    <t>LX-0017-02-205B</t>
  </si>
  <si>
    <t>LX-0017-02-227D</t>
  </si>
  <si>
    <t>DICKEY HALL - Room 227D</t>
  </si>
  <si>
    <t>LX-0017-02-205A</t>
  </si>
  <si>
    <t>DICKEY HALL - Room 205B</t>
  </si>
  <si>
    <t>LX-0017-02-221</t>
  </si>
  <si>
    <t>LX-0017-02-205</t>
  </si>
  <si>
    <t>DICKEY HALL - Room 205</t>
  </si>
  <si>
    <t>equipment moves to both 0205 and 207</t>
  </si>
  <si>
    <t>move equip to 205A</t>
  </si>
  <si>
    <t>move equip to 205B</t>
  </si>
  <si>
    <t>move equip to 227D</t>
  </si>
  <si>
    <t>109</t>
  </si>
  <si>
    <t>01</t>
  </si>
  <si>
    <t>109AB</t>
  </si>
  <si>
    <t>LX-0017-01-109AB</t>
  </si>
  <si>
    <t>DICKEY HALL - Room 109AB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</si>
</sst>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C20" sqref="C2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9" t="s">
        <v>73</v>
      </c>
      <c r="C1" s="79"/>
      <c r="F1" s="66" t="s">
        <v>10</v>
      </c>
      <c r="G1" s="18">
        <v>43199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0" t="str">
        <f>VLOOKUP(B1,BuildingList!A:B,2,FALSE)</f>
        <v>Dickey Hall</v>
      </c>
      <c r="C2" s="80"/>
      <c r="F2" s="67" t="s">
        <v>12</v>
      </c>
      <c r="G2" s="22" t="s">
        <v>58</v>
      </c>
      <c r="J2" s="15">
        <f>G21-J21</f>
        <v>4</v>
      </c>
      <c r="K2" s="15">
        <f>H21-M21</f>
        <v>4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74</v>
      </c>
      <c r="B6" s="76" t="s">
        <v>75</v>
      </c>
      <c r="C6" s="42" t="s">
        <v>51</v>
      </c>
      <c r="D6" s="41" t="s">
        <v>5</v>
      </c>
      <c r="E6" s="50">
        <v>188</v>
      </c>
      <c r="F6" s="50">
        <v>0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83</v>
      </c>
      <c r="B7" s="76" t="s">
        <v>75</v>
      </c>
      <c r="C7" s="42" t="s">
        <v>49</v>
      </c>
      <c r="D7" s="41" t="s">
        <v>5</v>
      </c>
      <c r="E7" s="50">
        <v>2665</v>
      </c>
      <c r="F7" s="50">
        <v>2782</v>
      </c>
      <c r="G7" s="50" t="s">
        <v>2</v>
      </c>
      <c r="H7" s="41" t="s">
        <v>2</v>
      </c>
      <c r="I7" s="42"/>
      <c r="J7" s="59"/>
      <c r="K7" s="60"/>
      <c r="L7" s="48"/>
      <c r="M7" s="59"/>
      <c r="N7" s="60"/>
      <c r="O7" s="59"/>
    </row>
    <row r="8" spans="1:16" s="41" customFormat="1" ht="30" x14ac:dyDescent="0.25">
      <c r="A8" s="48" t="s">
        <v>84</v>
      </c>
      <c r="B8" s="76"/>
      <c r="C8" s="42" t="s">
        <v>85</v>
      </c>
      <c r="D8" s="41" t="s">
        <v>6</v>
      </c>
      <c r="E8" s="50">
        <v>171</v>
      </c>
      <c r="F8" s="50">
        <v>171</v>
      </c>
      <c r="G8" s="50" t="s">
        <v>3</v>
      </c>
      <c r="H8" s="41" t="s">
        <v>18</v>
      </c>
      <c r="I8" s="42"/>
      <c r="J8" s="59"/>
      <c r="K8" s="60"/>
      <c r="L8" s="48"/>
      <c r="M8" s="59"/>
      <c r="N8" s="60"/>
      <c r="O8" s="59"/>
    </row>
    <row r="9" spans="1:16" s="41" customFormat="1" ht="30" x14ac:dyDescent="0.25">
      <c r="A9" s="48" t="s">
        <v>87</v>
      </c>
      <c r="B9" s="76" t="s">
        <v>75</v>
      </c>
      <c r="C9" s="42" t="s">
        <v>86</v>
      </c>
      <c r="D9" s="41" t="s">
        <v>5</v>
      </c>
      <c r="E9" s="50">
        <v>180</v>
      </c>
      <c r="F9" s="50">
        <v>177</v>
      </c>
      <c r="G9" s="50" t="s">
        <v>3</v>
      </c>
      <c r="H9" s="41" t="s">
        <v>18</v>
      </c>
      <c r="I9" s="42" t="s">
        <v>77</v>
      </c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30" customHeight="1" x14ac:dyDescent="0.25">
      <c r="A10" s="48" t="s">
        <v>88</v>
      </c>
      <c r="B10" s="76" t="s">
        <v>75</v>
      </c>
      <c r="C10" s="42" t="s">
        <v>89</v>
      </c>
      <c r="D10" s="41" t="s">
        <v>5</v>
      </c>
      <c r="E10" s="50">
        <v>176</v>
      </c>
      <c r="F10" s="50">
        <v>172</v>
      </c>
      <c r="G10" s="50" t="s">
        <v>3</v>
      </c>
      <c r="H10" s="41" t="s">
        <v>18</v>
      </c>
      <c r="I10" s="42" t="s">
        <v>77</v>
      </c>
      <c r="J10" s="59">
        <f>IF(G10="No Change","N/A",IF(G10="New Tag Required",Lookup!F:F,IF(G10="Remove Old Tag",Lookup!F:F,IF(G10="N/A","N/A",""))))</f>
        <v>0</v>
      </c>
      <c r="K10" s="60"/>
      <c r="L10" s="48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ht="15" customHeight="1" x14ac:dyDescent="0.25">
      <c r="A11" s="61" t="s">
        <v>76</v>
      </c>
      <c r="B11" s="76" t="s">
        <v>75</v>
      </c>
      <c r="C11" s="42" t="s">
        <v>49</v>
      </c>
      <c r="D11" s="41" t="s">
        <v>5</v>
      </c>
      <c r="E11" s="62">
        <v>3847</v>
      </c>
      <c r="F11" s="62">
        <v>3916</v>
      </c>
      <c r="G11" s="50" t="s">
        <v>2</v>
      </c>
      <c r="H11" s="41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61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1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48" t="s">
        <v>103</v>
      </c>
      <c r="B13" s="48" t="s">
        <v>104</v>
      </c>
      <c r="C13" s="42" t="s">
        <v>22</v>
      </c>
      <c r="D13" s="41" t="s">
        <v>5</v>
      </c>
      <c r="E13" s="50">
        <v>1173</v>
      </c>
      <c r="F13" s="50">
        <v>1134</v>
      </c>
      <c r="G13" s="50" t="s">
        <v>2</v>
      </c>
      <c r="H13" s="41" t="s">
        <v>2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63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48" t="s">
        <v>105</v>
      </c>
      <c r="B14" s="48" t="s">
        <v>104</v>
      </c>
      <c r="C14" s="42" t="s">
        <v>24</v>
      </c>
      <c r="D14" s="41" t="s">
        <v>5</v>
      </c>
      <c r="E14" s="50">
        <v>0</v>
      </c>
      <c r="F14" s="50">
        <v>38</v>
      </c>
      <c r="G14" s="50" t="s">
        <v>3</v>
      </c>
      <c r="H14" s="41" t="s">
        <v>18</v>
      </c>
      <c r="I14" s="42"/>
      <c r="J14" s="59">
        <f>IF(G14="No Change","N/A",IF(G14="New Tag Required",Lookup!F:F,IF(G14="Remove Old Tag",Lookup!F:F,IF(G14="N/A","N/A",""))))</f>
        <v>0</v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3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2" t="s">
        <v>45</v>
      </c>
      <c r="H20" s="73" t="s">
        <v>46</v>
      </c>
      <c r="J20" s="74" t="s">
        <v>40</v>
      </c>
      <c r="K20" s="10"/>
      <c r="L20" s="10"/>
      <c r="M20" s="74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4</v>
      </c>
      <c r="H21" s="13">
        <f>COUNTIF(H6:H20,"New Sign Required")</f>
        <v>4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2 G15:G19">
    <cfRule type="containsText" dxfId="63" priority="146" operator="containsText" text="New Tag Required">
      <formula>NOT(ISERROR(SEARCH("New Tag Required",G12)))</formula>
    </cfRule>
  </conditionalFormatting>
  <conditionalFormatting sqref="D6:D8 D16:D86">
    <cfRule type="containsText" dxfId="62" priority="145" operator="containsText" text="Yes">
      <formula>NOT(ISERROR(SEARCH("Yes",D6)))</formula>
    </cfRule>
  </conditionalFormatting>
  <conditionalFormatting sqref="H26:H86 H187:H408 H12 H15:H19">
    <cfRule type="containsText" dxfId="61" priority="133" operator="containsText" text="New Sign Required">
      <formula>NOT(ISERROR(SEARCH("New Sign Required",H12)))</formula>
    </cfRule>
  </conditionalFormatting>
  <conditionalFormatting sqref="G26:G86 G12:H12 G15:H19">
    <cfRule type="containsText" dxfId="60" priority="132" operator="containsText" text="Action Required">
      <formula>NOT(ISERROR(SEARCH("Action Required",G12)))</formula>
    </cfRule>
  </conditionalFormatting>
  <conditionalFormatting sqref="H26:H86">
    <cfRule type="containsText" dxfId="59" priority="131" operator="containsText" text="Action Required">
      <formula>NOT(ISERROR(SEARCH("Action Required",H26)))</formula>
    </cfRule>
  </conditionalFormatting>
  <conditionalFormatting sqref="G6:G8 G22:G25">
    <cfRule type="containsText" dxfId="58" priority="73" operator="containsText" text="New Tag Required">
      <formula>NOT(ISERROR(SEARCH("New Tag Required",G6)))</formula>
    </cfRule>
  </conditionalFormatting>
  <conditionalFormatting sqref="H6:H8 H22:H25">
    <cfRule type="containsText" dxfId="57" priority="71" operator="containsText" text="New Sign Required">
      <formula>NOT(ISERROR(SEARCH("New Sign Required",H6)))</formula>
    </cfRule>
  </conditionalFormatting>
  <conditionalFormatting sqref="G6:G8 G22:G25">
    <cfRule type="containsText" dxfId="56" priority="70" operator="containsText" text="Action Required">
      <formula>NOT(ISERROR(SEARCH("Action Required",G6)))</formula>
    </cfRule>
  </conditionalFormatting>
  <conditionalFormatting sqref="H6:H8 H22:H25">
    <cfRule type="containsText" dxfId="55" priority="69" operator="containsText" text="Action Required">
      <formula>NOT(ISERROR(SEARCH("Action Required",H6)))</formula>
    </cfRule>
  </conditionalFormatting>
  <conditionalFormatting sqref="G6:G8">
    <cfRule type="containsText" dxfId="54" priority="68" operator="containsText" text="New Tag Required">
      <formula>NOT(ISERROR(SEARCH("New Tag Required",G6)))</formula>
    </cfRule>
  </conditionalFormatting>
  <conditionalFormatting sqref="D6:D8">
    <cfRule type="containsText" dxfId="53" priority="67" operator="containsText" text="Yes">
      <formula>NOT(ISERROR(SEARCH("Yes",D6)))</formula>
    </cfRule>
  </conditionalFormatting>
  <conditionalFormatting sqref="G6:G8">
    <cfRule type="containsText" dxfId="52" priority="66" operator="containsText" text="Action Required">
      <formula>NOT(ISERROR(SEARCH("Action Required",G6)))</formula>
    </cfRule>
  </conditionalFormatting>
  <conditionalFormatting sqref="D87:D186">
    <cfRule type="containsText" dxfId="51" priority="65" operator="containsText" text="Yes">
      <formula>NOT(ISERROR(SEARCH("Yes",D87)))</formula>
    </cfRule>
  </conditionalFormatting>
  <conditionalFormatting sqref="H87:H186">
    <cfRule type="containsText" dxfId="50" priority="64" operator="containsText" text="New Sign Required">
      <formula>NOT(ISERROR(SEARCH("New Sign Required",H87)))</formula>
    </cfRule>
  </conditionalFormatting>
  <conditionalFormatting sqref="G87:G186">
    <cfRule type="containsText" dxfId="49" priority="63" operator="containsText" text="Action Required">
      <formula>NOT(ISERROR(SEARCH("Action Required",G87)))</formula>
    </cfRule>
  </conditionalFormatting>
  <conditionalFormatting sqref="H87:H186">
    <cfRule type="containsText" dxfId="48" priority="62" operator="containsText" text="Action Required">
      <formula>NOT(ISERROR(SEARCH("Action Required",H87)))</formula>
    </cfRule>
  </conditionalFormatting>
  <conditionalFormatting sqref="D9:D11">
    <cfRule type="containsText" dxfId="47" priority="48" operator="containsText" text="Yes">
      <formula>NOT(ISERROR(SEARCH("Yes",D9)))</formula>
    </cfRule>
  </conditionalFormatting>
  <conditionalFormatting sqref="G9:G11">
    <cfRule type="containsText" dxfId="46" priority="47" operator="containsText" text="New Tag Required">
      <formula>NOT(ISERROR(SEARCH("New Tag Required",G9)))</formula>
    </cfRule>
  </conditionalFormatting>
  <conditionalFormatting sqref="H9:H11">
    <cfRule type="containsText" dxfId="45" priority="46" operator="containsText" text="New Sign Required">
      <formula>NOT(ISERROR(SEARCH("New Sign Required",H9)))</formula>
    </cfRule>
  </conditionalFormatting>
  <conditionalFormatting sqref="G9:G11">
    <cfRule type="containsText" dxfId="44" priority="45" operator="containsText" text="Action Required">
      <formula>NOT(ISERROR(SEARCH("Action Required",G9)))</formula>
    </cfRule>
  </conditionalFormatting>
  <conditionalFormatting sqref="H9:H11">
    <cfRule type="containsText" dxfId="43" priority="44" operator="containsText" text="Action Required">
      <formula>NOT(ISERROR(SEARCH("Action Required",H9)))</formula>
    </cfRule>
  </conditionalFormatting>
  <conditionalFormatting sqref="J2:N2">
    <cfRule type="cellIs" dxfId="42" priority="39" operator="notEqual">
      <formula>0</formula>
    </cfRule>
  </conditionalFormatting>
  <conditionalFormatting sqref="J6:J18">
    <cfRule type="cellIs" dxfId="41" priority="38" operator="equal">
      <formula>0</formula>
    </cfRule>
  </conditionalFormatting>
  <conditionalFormatting sqref="M6:M18">
    <cfRule type="cellIs" dxfId="40" priority="37" operator="equal">
      <formula>0</formula>
    </cfRule>
  </conditionalFormatting>
  <conditionalFormatting sqref="J6:J18 M6:M18">
    <cfRule type="cellIs" dxfId="39" priority="34" operator="equal">
      <formula>"In Progress"</formula>
    </cfRule>
    <cfRule type="cellIs" dxfId="38" priority="35" operator="equal">
      <formula>"Log Issues"</formula>
    </cfRule>
    <cfRule type="cellIs" dxfId="37" priority="36" operator="equal">
      <formula>"N/A"</formula>
    </cfRule>
  </conditionalFormatting>
  <conditionalFormatting sqref="K6:K15">
    <cfRule type="expression" dxfId="36" priority="33">
      <formula>$J6="Log Issues"</formula>
    </cfRule>
  </conditionalFormatting>
  <conditionalFormatting sqref="N6:N15">
    <cfRule type="expression" dxfId="35" priority="32">
      <formula>$M6="Log Issues"</formula>
    </cfRule>
  </conditionalFormatting>
  <conditionalFormatting sqref="H1:H12 H15:H1048576">
    <cfRule type="containsText" dxfId="34" priority="26" operator="containsText" text="Remove Old Sign">
      <formula>NOT(ISERROR(SEARCH("Remove Old Sign",H1)))</formula>
    </cfRule>
    <cfRule type="containsText" dxfId="33" priority="27" operator="containsText" text="Move Sign to New Location">
      <formula>NOT(ISERROR(SEARCH("Move Sign to New Location",H1)))</formula>
    </cfRule>
  </conditionalFormatting>
  <conditionalFormatting sqref="G1:G12 G15:G1048576">
    <cfRule type="containsText" dxfId="32" priority="25" operator="containsText" text="Remove Old Tag">
      <formula>NOT(ISERROR(SEARCH("Remove Old Tag",G1)))</formula>
    </cfRule>
  </conditionalFormatting>
  <conditionalFormatting sqref="D12">
    <cfRule type="containsText" dxfId="31" priority="21" operator="containsText" text="Yes">
      <formula>NOT(ISERROR(SEARCH("Yes",D12)))</formula>
    </cfRule>
  </conditionalFormatting>
  <conditionalFormatting sqref="D15">
    <cfRule type="containsText" dxfId="28" priority="18" operator="containsText" text="Yes">
      <formula>NOT(ISERROR(SEARCH("Yes",D15)))</formula>
    </cfRule>
  </conditionalFormatting>
  <conditionalFormatting sqref="D13">
    <cfRule type="containsText" dxfId="15" priority="16" operator="containsText" text="Yes">
      <formula>NOT(ISERROR(SEARCH("Yes",D13)))</formula>
    </cfRule>
  </conditionalFormatting>
  <conditionalFormatting sqref="G13">
    <cfRule type="containsText" dxfId="14" priority="15" operator="containsText" text="New Tag Required">
      <formula>NOT(ISERROR(SEARCH("New Tag Required",G13)))</formula>
    </cfRule>
  </conditionalFormatting>
  <conditionalFormatting sqref="H13">
    <cfRule type="containsText" dxfId="13" priority="14" operator="containsText" text="New Sign Required">
      <formula>NOT(ISERROR(SEARCH("New Sign Required",H13)))</formula>
    </cfRule>
  </conditionalFormatting>
  <conditionalFormatting sqref="G13">
    <cfRule type="containsText" dxfId="12" priority="13" operator="containsText" text="Action Required">
      <formula>NOT(ISERROR(SEARCH("Action Required",G13)))</formula>
    </cfRule>
  </conditionalFormatting>
  <conditionalFormatting sqref="H13">
    <cfRule type="containsText" dxfId="11" priority="12" operator="containsText" text="Action Required">
      <formula>NOT(ISERROR(SEARCH("Action Required",H13)))</formula>
    </cfRule>
  </conditionalFormatting>
  <conditionalFormatting sqref="G13">
    <cfRule type="containsText" dxfId="10" priority="11" operator="containsText" text="New Tag Required">
      <formula>NOT(ISERROR(SEARCH("New Tag Required",G13)))</formula>
    </cfRule>
  </conditionalFormatting>
  <conditionalFormatting sqref="D13">
    <cfRule type="containsText" dxfId="9" priority="10" operator="containsText" text="Yes">
      <formula>NOT(ISERROR(SEARCH("Yes",D13)))</formula>
    </cfRule>
  </conditionalFormatting>
  <conditionalFormatting sqref="G13">
    <cfRule type="containsText" dxfId="8" priority="9" operator="containsText" text="Action Required">
      <formula>NOT(ISERROR(SEARCH("Action Required",G13)))</formula>
    </cfRule>
  </conditionalFormatting>
  <conditionalFormatting sqref="D14">
    <cfRule type="containsText" dxfId="7" priority="8" operator="containsText" text="Yes">
      <formula>NOT(ISERROR(SEARCH("Yes",D14)))</formula>
    </cfRule>
  </conditionalFormatting>
  <conditionalFormatting sqref="G14">
    <cfRule type="containsText" dxfId="6" priority="7" operator="containsText" text="New Tag Required">
      <formula>NOT(ISERROR(SEARCH("New Tag Required",G14)))</formula>
    </cfRule>
  </conditionalFormatting>
  <conditionalFormatting sqref="H14">
    <cfRule type="containsText" dxfId="5" priority="6" operator="containsText" text="New Sign Required">
      <formula>NOT(ISERROR(SEARCH("New Sign Required",H14)))</formula>
    </cfRule>
  </conditionalFormatting>
  <conditionalFormatting sqref="G14">
    <cfRule type="containsText" dxfId="4" priority="5" operator="containsText" text="Action Required">
      <formula>NOT(ISERROR(SEARCH("Action Required",G14)))</formula>
    </cfRule>
  </conditionalFormatting>
  <conditionalFormatting sqref="H14">
    <cfRule type="containsText" dxfId="3" priority="4" operator="containsText" text="Action Required">
      <formula>NOT(ISERROR(SEARCH("Action Required",H14)))</formula>
    </cfRule>
  </conditionalFormatting>
  <conditionalFormatting sqref="H13:H14">
    <cfRule type="containsText" dxfId="2" priority="2" operator="containsText" text="Remove Old Sign">
      <formula>NOT(ISERROR(SEARCH("Remove Old Sign",H13)))</formula>
    </cfRule>
    <cfRule type="containsText" dxfId="1" priority="3" operator="containsText" text="Move Sign to New Location">
      <formula>NOT(ISERROR(SEARCH("Move Sign to New Location",H13)))</formula>
    </cfRule>
  </conditionalFormatting>
  <conditionalFormatting sqref="G13:G14">
    <cfRule type="containsText" dxfId="0" priority="1" operator="containsText" text="Remove Old Tag">
      <formula>NOT(ISERROR(SEARCH("Remove Old Tag",G13)))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G6:G12 G15:G18</xm:sqref>
        </x14:dataValidation>
        <x14:dataValidation type="list" allowBlank="1" showInputMessage="1" showErrorMessage="1">
          <x14:formula1>
            <xm:f>Lookup!$D$1:$D$10</xm:f>
          </x14:formula1>
          <xm:sqref>H6:H12 H15:H18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C6:C12 C15:C186</xm:sqref>
        </x14:dataValidation>
        <x14:dataValidation type="list" allowBlank="1" showInputMessage="1">
          <x14:formula1>
            <xm:f>[DRAFT_KDU_0017_20170817.xlsx]Lookup!#REF!</xm:f>
          </x14:formula1>
          <xm:sqref>C13:C14</xm:sqref>
        </x14:dataValidation>
        <x14:dataValidation type="list" allowBlank="1" showInputMessage="1" showErrorMessage="1">
          <x14:formula1>
            <xm:f>[DRAFT_KDU_0017_20170817.xlsx]Lookup!#REF!</xm:f>
          </x14:formula1>
          <xm:sqref>H13:H14</xm:sqref>
        </x14:dataValidation>
        <x14:dataValidation type="list" allowBlank="1" showInputMessage="1" showErrorMessage="1">
          <x14:formula1>
            <xm:f>[DRAFT_KDU_0017_20170817.xlsx]Lookup!#REF!</xm:f>
          </x14:formula1>
          <xm:sqref>G13:G14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zoomScale="90" zoomScaleNormal="90" workbookViewId="0">
      <selection activeCell="A16" sqref="A16:C1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5.570312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0017</v>
      </c>
      <c r="C1" s="39"/>
      <c r="D1" s="17" t="s">
        <v>10</v>
      </c>
      <c r="E1" s="40">
        <f>'KD Changes'!G1</f>
        <v>43199</v>
      </c>
    </row>
    <row r="2" spans="1:10" ht="15" customHeight="1" x14ac:dyDescent="0.25">
      <c r="A2" s="43" t="s">
        <v>8</v>
      </c>
      <c r="B2" s="44" t="str">
        <f>VLOOKUP(B1,[1]BuildingList!A:B,2,FALSE)</f>
        <v>Dickey Hall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78</v>
      </c>
      <c r="B6" s="75"/>
      <c r="C6" s="41" t="s">
        <v>72</v>
      </c>
      <c r="D6" s="50">
        <v>0</v>
      </c>
      <c r="E6" s="41" t="s">
        <v>99</v>
      </c>
      <c r="G6" s="48"/>
      <c r="H6" s="29"/>
      <c r="I6" s="41"/>
      <c r="J6" s="41"/>
    </row>
    <row r="7" spans="1:10" x14ac:dyDescent="0.25">
      <c r="A7" s="77" t="s">
        <v>97</v>
      </c>
      <c r="B7" s="75" t="s">
        <v>98</v>
      </c>
      <c r="C7" s="41" t="s">
        <v>64</v>
      </c>
      <c r="D7" s="50">
        <v>2782</v>
      </c>
      <c r="G7" s="48"/>
      <c r="H7" s="29"/>
      <c r="I7" s="41"/>
      <c r="J7" s="41"/>
    </row>
    <row r="8" spans="1:10" x14ac:dyDescent="0.25">
      <c r="A8" s="77" t="s">
        <v>94</v>
      </c>
      <c r="B8" s="75" t="s">
        <v>90</v>
      </c>
      <c r="C8" s="41" t="s">
        <v>63</v>
      </c>
      <c r="D8" s="50">
        <v>171</v>
      </c>
      <c r="G8" s="48"/>
      <c r="H8" s="29"/>
      <c r="I8" s="41"/>
      <c r="J8" s="41"/>
    </row>
    <row r="9" spans="1:10" x14ac:dyDescent="0.25">
      <c r="A9" s="77" t="s">
        <v>91</v>
      </c>
      <c r="B9" s="75" t="s">
        <v>95</v>
      </c>
      <c r="C9" s="41" t="s">
        <v>63</v>
      </c>
      <c r="D9" s="50">
        <v>177</v>
      </c>
      <c r="G9" s="48"/>
      <c r="H9" s="29"/>
      <c r="I9" s="41"/>
      <c r="J9" s="41"/>
    </row>
    <row r="10" spans="1:10" ht="15" customHeight="1" x14ac:dyDescent="0.25">
      <c r="A10" s="77" t="s">
        <v>92</v>
      </c>
      <c r="B10" s="75" t="s">
        <v>93</v>
      </c>
      <c r="C10" s="41" t="s">
        <v>63</v>
      </c>
      <c r="D10" s="50">
        <v>172</v>
      </c>
      <c r="G10" s="48"/>
      <c r="H10" s="29"/>
      <c r="I10" s="41"/>
      <c r="J10" s="41"/>
    </row>
    <row r="11" spans="1:10" x14ac:dyDescent="0.25">
      <c r="A11" s="77" t="s">
        <v>81</v>
      </c>
      <c r="B11" s="75" t="s">
        <v>82</v>
      </c>
      <c r="C11" s="41" t="s">
        <v>64</v>
      </c>
      <c r="D11" s="62">
        <v>3916</v>
      </c>
      <c r="G11" s="48"/>
      <c r="H11" s="29"/>
      <c r="I11" s="41"/>
      <c r="J11" s="41"/>
    </row>
    <row r="12" spans="1:10" x14ac:dyDescent="0.25">
      <c r="A12" s="77" t="s">
        <v>96</v>
      </c>
      <c r="B12" s="75"/>
      <c r="C12" s="41" t="s">
        <v>72</v>
      </c>
      <c r="D12" s="41">
        <v>0</v>
      </c>
      <c r="E12" s="41" t="s">
        <v>100</v>
      </c>
      <c r="F12" s="50"/>
      <c r="G12" s="48"/>
      <c r="H12" s="29"/>
    </row>
    <row r="13" spans="1:10" x14ac:dyDescent="0.25">
      <c r="A13" s="77" t="s">
        <v>79</v>
      </c>
      <c r="B13" s="75"/>
      <c r="C13" s="41" t="s">
        <v>72</v>
      </c>
      <c r="D13" s="41">
        <v>0</v>
      </c>
      <c r="E13" s="41" t="s">
        <v>101</v>
      </c>
      <c r="F13" s="50"/>
      <c r="G13" s="61"/>
      <c r="H13" s="29"/>
    </row>
    <row r="14" spans="1:10" x14ac:dyDescent="0.25">
      <c r="A14" s="77" t="s">
        <v>80</v>
      </c>
      <c r="B14" s="75"/>
      <c r="C14" s="41" t="s">
        <v>72</v>
      </c>
      <c r="D14" s="41">
        <v>0</v>
      </c>
      <c r="E14" s="41" t="s">
        <v>102</v>
      </c>
      <c r="F14" s="50"/>
      <c r="G14" s="29"/>
      <c r="H14" s="29"/>
    </row>
    <row r="15" spans="1:10" x14ac:dyDescent="0.25">
      <c r="A15" s="78"/>
      <c r="B15" s="41"/>
      <c r="F15" s="50"/>
      <c r="G15" s="29"/>
      <c r="H15" s="29"/>
    </row>
    <row r="16" spans="1:10" x14ac:dyDescent="0.25">
      <c r="A16" s="81" t="s">
        <v>106</v>
      </c>
      <c r="B16" s="75" t="s">
        <v>107</v>
      </c>
      <c r="C16" s="41" t="s">
        <v>63</v>
      </c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1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1"/>
      <c r="B31" s="41"/>
      <c r="F31" s="50"/>
      <c r="G31" s="29"/>
      <c r="H31" s="29"/>
    </row>
    <row r="32" spans="1:8" x14ac:dyDescent="0.25">
      <c r="A32" s="41"/>
      <c r="B32" s="41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29"/>
      <c r="H39" s="29"/>
    </row>
    <row r="40" spans="1:8" x14ac:dyDescent="0.25">
      <c r="A40" s="49"/>
      <c r="E40" s="50"/>
      <c r="F40" s="50"/>
      <c r="G40" s="29"/>
      <c r="H40" s="29"/>
    </row>
    <row r="41" spans="1:8" x14ac:dyDescent="0.25">
      <c r="A41" s="49"/>
      <c r="E41" s="50"/>
      <c r="F41" s="50"/>
      <c r="G41" s="50"/>
    </row>
    <row r="42" spans="1:8" x14ac:dyDescent="0.25">
      <c r="A42" s="49"/>
      <c r="E42" s="50"/>
      <c r="F42" s="50"/>
      <c r="G42" s="50"/>
    </row>
    <row r="43" spans="1:8" x14ac:dyDescent="0.25">
      <c r="A43" s="52"/>
      <c r="E43" s="50"/>
      <c r="F43" s="53"/>
      <c r="G43" s="50"/>
    </row>
    <row r="44" spans="1:8" x14ac:dyDescent="0.25">
      <c r="A44" s="52"/>
      <c r="E44" s="50"/>
      <c r="F44" s="53"/>
      <c r="G44" s="50"/>
    </row>
    <row r="45" spans="1:8" x14ac:dyDescent="0.25">
      <c r="A45" s="52"/>
      <c r="E45" s="50"/>
      <c r="F45" s="54"/>
      <c r="G45" s="50"/>
    </row>
    <row r="46" spans="1:8" x14ac:dyDescent="0.25">
      <c r="A46" s="49"/>
      <c r="E46" s="50"/>
      <c r="F46" s="53"/>
      <c r="G46" s="50"/>
    </row>
    <row r="47" spans="1:8" x14ac:dyDescent="0.25">
      <c r="A47" s="49"/>
      <c r="E47" s="50"/>
      <c r="F47" s="53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E50" s="50"/>
      <c r="F50" s="50"/>
      <c r="G50" s="50"/>
    </row>
    <row r="51" spans="1:7" x14ac:dyDescent="0.25">
      <c r="A51" s="55"/>
      <c r="E51" s="50"/>
      <c r="F51" s="50"/>
      <c r="G51" s="50"/>
    </row>
    <row r="52" spans="1:7" x14ac:dyDescent="0.25">
      <c r="A52" s="55"/>
      <c r="C52" s="42"/>
      <c r="E52" s="50"/>
      <c r="F52" s="51"/>
      <c r="G52" s="50"/>
    </row>
    <row r="53" spans="1:7" x14ac:dyDescent="0.25">
      <c r="A53" s="55"/>
      <c r="C53" s="42"/>
      <c r="E53" s="50"/>
      <c r="F53" s="50"/>
      <c r="G53" s="50"/>
    </row>
    <row r="54" spans="1:7" x14ac:dyDescent="0.25">
      <c r="A54" s="55"/>
      <c r="C54" s="42"/>
      <c r="E54" s="50"/>
      <c r="F54" s="50"/>
      <c r="G54" s="50"/>
    </row>
    <row r="55" spans="1:7" x14ac:dyDescent="0.25">
      <c r="A55" s="49"/>
      <c r="C55" s="42"/>
      <c r="E55" s="50"/>
      <c r="F55" s="50"/>
      <c r="G55" s="50"/>
    </row>
    <row r="56" spans="1:7" x14ac:dyDescent="0.25">
      <c r="A56" s="49"/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84" spans="3:3" x14ac:dyDescent="0.25">
      <c r="C84" s="42"/>
    </row>
    <row r="201" spans="3:3" x14ac:dyDescent="0.25">
      <c r="C201" s="41" t="s">
        <v>29</v>
      </c>
    </row>
  </sheetData>
  <sheetProtection insertRows="0" deleteRows="0" selectLockedCells="1"/>
  <conditionalFormatting sqref="G41:G54">
    <cfRule type="containsText" dxfId="27" priority="16" operator="containsText" text="New Tag Required">
      <formula>NOT(ISERROR(SEARCH("New Tag Required",G41)))</formula>
    </cfRule>
  </conditionalFormatting>
  <conditionalFormatting sqref="D51:D100">
    <cfRule type="containsText" dxfId="26" priority="15" operator="containsText" text="Yes">
      <formula>NOT(ISERROR(SEARCH("Yes",D51)))</formula>
    </cfRule>
  </conditionalFormatting>
  <conditionalFormatting sqref="H41:H100 H201:H422">
    <cfRule type="containsText" dxfId="25" priority="14" operator="containsText" text="New Sign Required">
      <formula>NOT(ISERROR(SEARCH("New Sign Required",H41)))</formula>
    </cfRule>
  </conditionalFormatting>
  <conditionalFormatting sqref="G41:G100">
    <cfRule type="containsText" dxfId="24" priority="13" operator="containsText" text="Action Required">
      <formula>NOT(ISERROR(SEARCH("Action Required",G41)))</formula>
    </cfRule>
  </conditionalFormatting>
  <conditionalFormatting sqref="H41:H100">
    <cfRule type="containsText" dxfId="23" priority="12" operator="containsText" text="Action Required">
      <formula>NOT(ISERROR(SEARCH("Action Required",H41)))</formula>
    </cfRule>
  </conditionalFormatting>
  <conditionalFormatting sqref="D101:D200">
    <cfRule type="containsText" dxfId="22" priority="7" operator="containsText" text="Yes">
      <formula>NOT(ISERROR(SEARCH("Yes",D101)))</formula>
    </cfRule>
  </conditionalFormatting>
  <conditionalFormatting sqref="H101:H200">
    <cfRule type="containsText" dxfId="21" priority="6" operator="containsText" text="New Sign Required">
      <formula>NOT(ISERROR(SEARCH("New Sign Required",H101)))</formula>
    </cfRule>
  </conditionalFormatting>
  <conditionalFormatting sqref="G101:G200">
    <cfRule type="containsText" dxfId="20" priority="5" operator="containsText" text="Action Required">
      <formula>NOT(ISERROR(SEARCH("Action Required",G101)))</formula>
    </cfRule>
  </conditionalFormatting>
  <conditionalFormatting sqref="H101:H200">
    <cfRule type="containsText" dxfId="19" priority="4" operator="containsText" text="Action Required">
      <formula>NOT(ISERROR(SEARCH("Action Required",H101)))</formula>
    </cfRule>
  </conditionalFormatting>
  <conditionalFormatting sqref="H1:H4 H41:H1048576 G5 G14:G40">
    <cfRule type="containsText" dxfId="18" priority="2" operator="containsText" text="Remove Old Sign">
      <formula>NOT(ISERROR(SEARCH("Remove Old Sign",G1)))</formula>
    </cfRule>
    <cfRule type="containsText" dxfId="17" priority="3" operator="containsText" text="Move Sign to New Location">
      <formula>NOT(ISERROR(SEARCH("Move Sign to New Location",G1)))</formula>
    </cfRule>
  </conditionalFormatting>
  <conditionalFormatting sqref="G41:G1048576 F5:F11 G3:G4 E1:E2">
    <cfRule type="containsText" dxfId="16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1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C52:C200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G41:H200</xm:sqref>
        </x14:dataValidation>
        <x14:dataValidation type="list" allowBlank="1" showInputMessage="1" showErrorMessage="1">
          <x14:formula1>
            <xm:f>Lookup!$G$1:$G$5</xm:f>
          </x14:formula1>
          <xm:sqref>C6:C15 C17:C32</xm:sqref>
        </x14:dataValidation>
        <x14:dataValidation type="list" allowBlank="1" showInputMessage="1" showErrorMessage="1">
          <x14:formula1>
            <xm:f>[DRAFT_KDU_0017_20170817.xlsx]Lookup!#REF!</xm:f>
          </x14:formula1>
          <xm:sqref>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2018-04-26T19:32:53Z</dcterms:modified>
</cp:coreProperties>
</file>