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6" i="1"/>
  <c r="J7" i="1"/>
  <c r="J8" i="1"/>
  <c r="J9" i="1"/>
  <c r="J10" i="1"/>
  <c r="J11" i="1"/>
  <c r="J12" i="1"/>
  <c r="J13" i="1"/>
  <c r="J14" i="1"/>
  <c r="J15" i="1"/>
  <c r="J16" i="1"/>
  <c r="J6" i="1"/>
  <c r="H19" i="1" l="1"/>
  <c r="G19" i="1"/>
  <c r="M19" i="1" l="1"/>
  <c r="K2" i="1" s="1"/>
  <c r="J19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<sst xmlns="http://schemas.openxmlformats.org/spreadsheetml/2006/main" count="83" uniqueCount="71">
  <si>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</si>
  <si>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</si>
  <si>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</si>
  <si>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</si>
  <si>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</si>
  <si>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</si>
  <si>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</si>
  <si>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</si>
  <si>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</si>
  <si>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</si>
  <si>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</si>
  <si>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</si>
  <si>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</si>
  <si>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</si>
  <si>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</si>
  <si>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</si>
  <si>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</si>
  <si>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</si>
  <si>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</si>
  <si>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</si>
  <si>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</si>
  <si>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</si>
  <si>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</si>
  <si>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</si>
  <si>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</si>
  <si>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</si>
  <si>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</si>
  <si>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</si>
  <si>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</si>
  <si>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</si>
  <si>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</si>
  <si>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</si>
  <si>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</si>
  <si>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</si>
  <si>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</si>
  <si>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</si>
  <si>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</si>
  <si>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</si>
  <si>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</si>
  <si>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</si>
  <si>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</si>
  <si>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</si>
  <si>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</si>
  <si>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</si>
  <si>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</si>
  <si>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</si>
  <si>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</si>
  <si>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</si>
  <si>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</si>
  <si>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</si>
  <si>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</si>
  <si>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</si>
  <si>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</si>
  <si>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</si>
  <si>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</si>
  <si>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</si>
  <si>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</si>
  <si>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</si>
  <si>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</si>
  <si>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</si>
  <si>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</si>
  <si>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</si>
  <si>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</si>
  <si>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</si>
  <si>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</si>
  <si>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</si>
  <si>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</si>
  <si>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0017</t>
  </si>
  <si>
    <t>119</t>
  </si>
  <si>
    <t>01</t>
  </si>
  <si>
    <t>Removed vending and added countertops-no change to square footage of 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</si>
</sst>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H6" sqref="H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67</v>
      </c>
      <c r="C1" s="53"/>
      <c r="F1" s="18" t="s">
        <v>10</v>
      </c>
      <c r="G1" s="19">
        <v>41740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Dickey Hall</v>
      </c>
      <c r="C2" s="54"/>
      <c r="F2" s="25" t="s">
        <v>12</v>
      </c>
      <c r="G2" s="26" t="s">
        <v>63</v>
      </c>
      <c r="J2" s="15">
        <f>G19-J19</f>
        <v>0</v>
      </c>
      <c r="K2" s="15">
        <f>H19-M19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60.75" thickTop="1" x14ac:dyDescent="0.25">
      <c r="A6" s="30" t="s">
        <v>68</v>
      </c>
      <c r="B6" s="30" t="s">
        <v>69</v>
      </c>
      <c r="C6" s="11" t="s">
        <v>31</v>
      </c>
      <c r="D6" s="17" t="s">
        <v>6</v>
      </c>
      <c r="E6" s="36"/>
      <c r="F6" s="36"/>
      <c r="G6" s="36" t="s">
        <v>13</v>
      </c>
      <c r="H6" s="17" t="s">
        <v>13</v>
      </c>
      <c r="I6" s="11" t="s">
        <v>70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x14ac:dyDescent="0.25">
      <c r="A8" s="39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42"/>
      <c r="M8" s="10" t="str">
        <f>IF(H8="No Change","N/A",IF(H8="New Tag Required",Lookup!F:F,IF(H8="Remove Old Sign",Lookup!F:F,IF(H8="N/A","N/A",""))))</f>
        <v/>
      </c>
      <c r="N8" s="40"/>
      <c r="O8" s="11"/>
    </row>
    <row r="9" spans="1:16" x14ac:dyDescent="0.25">
      <c r="A9" s="39"/>
      <c r="C9" s="11"/>
      <c r="E9" s="36"/>
      <c r="F9" s="36"/>
      <c r="G9" s="36"/>
      <c r="J9" s="10" t="str">
        <f>IF(G9="No Change","N/A",IF(G9="New Tag Required",Lookup!F:F,IF(G9="Remove Old Tag",Lookup!F:F,IF(G9="N/A","N/A",""))))</f>
        <v/>
      </c>
      <c r="K9" s="42"/>
      <c r="M9" s="10" t="str">
        <f>IF(H9="No Change","N/A",IF(H9="New Tag Required",Lookup!F:F,IF(H9="Remove Old Sign",Lookup!F:F,IF(H9="N/A","N/A",""))))</f>
        <v/>
      </c>
      <c r="N9" s="42"/>
    </row>
    <row r="10" spans="1:16" x14ac:dyDescent="0.25">
      <c r="A10" s="39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42"/>
      <c r="M10" s="10" t="str">
        <f>IF(H10="No Change","N/A",IF(H10="New Tag Required",Lookup!F:F,IF(H10="Remove Old Sign",Lookup!F:F,IF(H10="N/A","N/A",""))))</f>
        <v/>
      </c>
      <c r="N10" s="42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2"/>
      <c r="M11" s="10" t="str">
        <f>IF(H11="No Change","N/A",IF(H11="New Tag Required",Lookup!F:F,IF(H11="Remove Old Sign",Lookup!F:F,IF(H11="N/A","N/A",""))))</f>
        <v/>
      </c>
      <c r="N11" s="42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2"/>
      <c r="M12" s="10" t="str">
        <f>IF(H12="No Change","N/A",IF(H12="New Tag Required",Lookup!F:F,IF(H12="Remove Old Sign",Lookup!F:F,IF(H12="N/A","N/A",""))))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2"/>
      <c r="M13" s="10" t="str">
        <f>IF(H13="No Change","N/A",IF(H13="New Tag Required",Lookup!F:F,IF(H13="Remove Old Sign",Lookup!F:F,IF(H13="N/A","N/A",""))))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2"/>
      <c r="M16" s="10" t="str">
        <f>IF(H16="No Change","N/A",IF(H16="New Tag Required",Lookup!F:F,IF(H16="Remove Old Sign",Lookup!F:F,IF(H16="N/A","N/A",""))))</f>
        <v/>
      </c>
      <c r="N16" s="42"/>
    </row>
    <row r="17" spans="1:14" ht="15.75" thickBot="1" x14ac:dyDescent="0.3">
      <c r="A17" s="38"/>
      <c r="C17" s="11"/>
      <c r="E17" s="36"/>
      <c r="F17" s="36"/>
      <c r="G17" s="36"/>
      <c r="K17" s="42"/>
      <c r="N17" s="42"/>
    </row>
    <row r="18" spans="1:14" ht="45" x14ac:dyDescent="0.25">
      <c r="A18" s="38"/>
      <c r="C18" s="11"/>
      <c r="E18" s="36"/>
      <c r="F18" s="36"/>
      <c r="G18" s="43" t="s">
        <v>47</v>
      </c>
      <c r="H18" s="44" t="s">
        <v>48</v>
      </c>
      <c r="J18" s="45" t="s">
        <v>42</v>
      </c>
      <c r="K18" s="10"/>
      <c r="L18" s="10"/>
      <c r="M18" s="45" t="s">
        <v>43</v>
      </c>
    </row>
    <row r="19" spans="1:14" ht="15.75" thickBot="1" x14ac:dyDescent="0.3">
      <c r="A19" s="38"/>
      <c r="C19" s="11"/>
      <c r="E19" s="36"/>
      <c r="F19" s="36"/>
      <c r="G19" s="14">
        <f>COUNTIF(G6:G18,"New Tag Required")</f>
        <v>0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38"/>
      <c r="C20" s="11"/>
      <c r="E20" s="36"/>
      <c r="F20" s="36"/>
      <c r="G20" s="36"/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46"/>
      <c r="C27" s="11"/>
      <c r="E27" s="36"/>
      <c r="F27" s="47"/>
      <c r="G27" s="36"/>
    </row>
    <row r="28" spans="1:14" x14ac:dyDescent="0.25">
      <c r="A28" s="46"/>
      <c r="C28" s="11"/>
      <c r="E28" s="36"/>
      <c r="F28" s="47"/>
      <c r="G28" s="36"/>
    </row>
    <row r="29" spans="1:14" x14ac:dyDescent="0.25">
      <c r="A29" s="46"/>
      <c r="C29" s="11"/>
      <c r="E29" s="36"/>
      <c r="F29" s="48"/>
      <c r="G29" s="36"/>
    </row>
    <row r="30" spans="1:14" x14ac:dyDescent="0.25">
      <c r="A30" s="38"/>
      <c r="C30" s="11"/>
      <c r="E30" s="36"/>
      <c r="F30" s="47"/>
      <c r="G30" s="36"/>
    </row>
    <row r="31" spans="1:14" x14ac:dyDescent="0.25">
      <c r="A31" s="38"/>
      <c r="C31" s="11"/>
      <c r="E31" s="36"/>
      <c r="F31" s="47"/>
      <c r="G31" s="36"/>
    </row>
    <row r="32" spans="1:14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50"/>
      <c r="C36" s="11"/>
      <c r="E36" s="36"/>
      <c r="F36" s="41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38"/>
      <c r="C39" s="11"/>
      <c r="E39" s="36"/>
      <c r="F39" s="36"/>
      <c r="G39" s="36"/>
    </row>
    <row r="40" spans="1:7" x14ac:dyDescent="0.25">
      <c r="A40" s="38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8:G17">
    <cfRule type="containsText" dxfId="31" priority="122" operator="containsText" text="New Tag Required">
      <formula>NOT(ISERROR(SEARCH("New Tag Required",G8)))</formula>
    </cfRule>
  </conditionalFormatting>
  <conditionalFormatting sqref="D6 D8:D84">
    <cfRule type="containsText" dxfId="30" priority="121" operator="containsText" text="Yes">
      <formula>NOT(ISERROR(SEARCH("Yes",D6)))</formula>
    </cfRule>
  </conditionalFormatting>
  <conditionalFormatting sqref="H24:H84 H185:H406 H8:H17">
    <cfRule type="containsText" dxfId="29" priority="109" operator="containsText" text="New Sign Required">
      <formula>NOT(ISERROR(SEARCH("New Sign Required",H8)))</formula>
    </cfRule>
  </conditionalFormatting>
  <conditionalFormatting sqref="G24:G84 G8:H17">
    <cfRule type="containsText" dxfId="28" priority="108" operator="containsText" text="Action Required">
      <formula>NOT(ISERROR(SEARCH("Action Required",G8)))</formula>
    </cfRule>
  </conditionalFormatting>
  <conditionalFormatting sqref="H24:H84">
    <cfRule type="containsText" dxfId="27" priority="107" operator="containsText" text="Action Required">
      <formula>NOT(ISERROR(SEARCH("Action Required",H24)))</formula>
    </cfRule>
  </conditionalFormatting>
  <conditionalFormatting sqref="G6 G20:G23">
    <cfRule type="containsText" dxfId="26" priority="49" operator="containsText" text="New Tag Required">
      <formula>NOT(ISERROR(SEARCH("New Tag Required",G6)))</formula>
    </cfRule>
  </conditionalFormatting>
  <conditionalFormatting sqref="H6 H20:H23">
    <cfRule type="containsText" dxfId="25" priority="47" operator="containsText" text="New Sign Required">
      <formula>NOT(ISERROR(SEARCH("New Sign Required",H6)))</formula>
    </cfRule>
  </conditionalFormatting>
  <conditionalFormatting sqref="G6 G20:G23">
    <cfRule type="containsText" dxfId="24" priority="46" operator="containsText" text="Action Required">
      <formula>NOT(ISERROR(SEARCH("Action Required",G6)))</formula>
    </cfRule>
  </conditionalFormatting>
  <conditionalFormatting sqref="H6 H20:H23">
    <cfRule type="containsText" dxfId="23" priority="45" operator="containsText" text="Action Required">
      <formula>NOT(ISERROR(SEARCH("Action Required",H6)))</formula>
    </cfRule>
  </conditionalFormatting>
  <conditionalFormatting sqref="G6">
    <cfRule type="containsText" dxfId="22" priority="44" operator="containsText" text="New Tag Required">
      <formula>NOT(ISERROR(SEARCH("New Tag Required",G6)))</formula>
    </cfRule>
  </conditionalFormatting>
  <conditionalFormatting sqref="D6">
    <cfRule type="containsText" dxfId="21" priority="43" operator="containsText" text="Yes">
      <formula>NOT(ISERROR(SEARCH("Yes",D6)))</formula>
    </cfRule>
  </conditionalFormatting>
  <conditionalFormatting sqref="G6">
    <cfRule type="containsText" dxfId="20" priority="42" operator="containsText" text="Action Required">
      <formula>NOT(ISERROR(SEARCH("Action Required",G6)))</formula>
    </cfRule>
  </conditionalFormatting>
  <conditionalFormatting sqref="D85:D184">
    <cfRule type="containsText" dxfId="19" priority="41" operator="containsText" text="Yes">
      <formula>NOT(ISERROR(SEARCH("Yes",D85)))</formula>
    </cfRule>
  </conditionalFormatting>
  <conditionalFormatting sqref="H85:H184">
    <cfRule type="containsText" dxfId="18" priority="40" operator="containsText" text="New Sign Required">
      <formula>NOT(ISERROR(SEARCH("New Sign Required",H85)))</formula>
    </cfRule>
  </conditionalFormatting>
  <conditionalFormatting sqref="G85:G184">
    <cfRule type="containsText" dxfId="17" priority="39" operator="containsText" text="Action Required">
      <formula>NOT(ISERROR(SEARCH("Action Required",G85)))</formula>
    </cfRule>
  </conditionalFormatting>
  <conditionalFormatting sqref="H85:H184">
    <cfRule type="containsText" dxfId="16" priority="38" operator="containsText" text="Action Required">
      <formula>NOT(ISERROR(SEARCH("Action Required",H85)))</formula>
    </cfRule>
  </conditionalFormatting>
  <conditionalFormatting sqref="D7">
    <cfRule type="containsText" dxfId="15" priority="24" operator="containsText" text="Yes">
      <formula>NOT(ISERROR(SEARCH("Yes",D7)))</formula>
    </cfRule>
  </conditionalFormatting>
  <conditionalFormatting sqref="G7">
    <cfRule type="containsText" dxfId="14" priority="23" operator="containsText" text="New Tag Required">
      <formula>NOT(ISERROR(SEARCH("New Tag Required",G7)))</formula>
    </cfRule>
  </conditionalFormatting>
  <conditionalFormatting sqref="H7">
    <cfRule type="containsText" dxfId="13" priority="22" operator="containsText" text="New Sign Required">
      <formula>NOT(ISERROR(SEARCH("New Sign Required",H7)))</formula>
    </cfRule>
  </conditionalFormatting>
  <conditionalFormatting sqref="G7">
    <cfRule type="containsText" dxfId="12" priority="21" operator="containsText" text="Action Required">
      <formula>NOT(ISERROR(SEARCH("Action Required",G7)))</formula>
    </cfRule>
  </conditionalFormatting>
  <conditionalFormatting sqref="H7">
    <cfRule type="containsText" dxfId="11" priority="20" operator="containsText" text="Action Required">
      <formula>NOT(ISERROR(SEARCH("Action Required",H7)))</formula>
    </cfRule>
  </conditionalFormatting>
  <conditionalFormatting sqref="J2:N2">
    <cfRule type="cellIs" dxfId="10" priority="15" operator="notEqual">
      <formula>0</formula>
    </cfRule>
  </conditionalFormatting>
  <conditionalFormatting sqref="J6:J16">
    <cfRule type="cellIs" dxfId="9" priority="14" operator="equal">
      <formula>0</formula>
    </cfRule>
  </conditionalFormatting>
  <conditionalFormatting sqref="M6:M16">
    <cfRule type="cellIs" dxfId="8" priority="13" operator="equal">
      <formula>0</formula>
    </cfRule>
  </conditionalFormatting>
  <conditionalFormatting sqref="J6:J16 M6:M16">
    <cfRule type="cellIs" dxfId="7" priority="10" operator="equal">
      <formula>"In Progress"</formula>
    </cfRule>
    <cfRule type="cellIs" dxfId="6" priority="11" operator="equal">
      <formula>"Log Issues"</formula>
    </cfRule>
    <cfRule type="cellIs" dxfId="5" priority="12" operator="equal">
      <formula>"N/A"</formula>
    </cfRule>
  </conditionalFormatting>
  <conditionalFormatting sqref="K6:L7">
    <cfRule type="expression" dxfId="4" priority="9">
      <formula>$J6="Log Issues"</formula>
    </cfRule>
  </conditionalFormatting>
  <conditionalFormatting sqref="N6:N7">
    <cfRule type="expression" dxfId="3" priority="8">
      <formula>$M6="Log Issues"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[1]Lookup!#REF!</xm:f>
          </x14:formula1>
          <xm:sqref>O6:O7</xm:sqref>
        </x14:dataValidation>
        <x14:dataValidation type="list" allowBlank="1" showInputMessage="1">
          <x14:formula1>
            <xm:f>Lookup!$E$1:$E$18</xm:f>
          </x14:formula1>
          <xm:sqref>C6:C184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2" t="s">
        <v>50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53</v>
      </c>
    </row>
    <row r="14" spans="1:6" ht="14.45" x14ac:dyDescent="0.3">
      <c r="E14" s="52" t="s">
        <v>51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ht="14.45" x14ac:dyDescent="0.3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2014-04-14T17:58:14Z</dcterms:modified>
</cp:coreProperties>
</file>