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76" yWindow="252" windowWidth="27348" windowHeight="13536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Changes'!$A$1:$I$41</definedName>
    <definedName name="_xlnm.Print_Area" localSheetId="1">'SAP Changes'!$A$1:$I$18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20" i="1" l="1"/>
  <c r="J20" i="1"/>
  <c r="M18" i="1"/>
  <c r="J18" i="1"/>
  <c r="M14" i="1"/>
  <c r="J14" i="1"/>
  <c r="M12" i="1"/>
  <c r="J12" i="1"/>
  <c r="M10" i="1"/>
  <c r="J10" i="1"/>
  <c r="E2" i="4" l="1"/>
  <c r="E1" i="4"/>
  <c r="B1" i="4"/>
  <c r="B2" i="4" l="1"/>
  <c r="M13" i="1" l="1"/>
  <c r="M15" i="1"/>
  <c r="M17" i="1"/>
  <c r="M19" i="1"/>
  <c r="M16" i="1"/>
  <c r="M21" i="1"/>
  <c r="M23" i="1"/>
  <c r="M25" i="1"/>
  <c r="M27" i="1"/>
  <c r="M30" i="1"/>
  <c r="M31" i="1"/>
  <c r="M35" i="1"/>
  <c r="M36" i="1"/>
  <c r="M37" i="1"/>
  <c r="M38" i="1"/>
  <c r="M39" i="1"/>
  <c r="M41" i="1"/>
  <c r="M42" i="1"/>
  <c r="M43" i="1"/>
  <c r="M44" i="1"/>
  <c r="M11" i="1"/>
  <c r="J13" i="1"/>
  <c r="J15" i="1"/>
  <c r="J17" i="1"/>
  <c r="J19" i="1"/>
  <c r="J16" i="1"/>
  <c r="J21" i="1"/>
  <c r="J23" i="1"/>
  <c r="J25" i="1"/>
  <c r="J27" i="1"/>
  <c r="J30" i="1"/>
  <c r="J31" i="1"/>
  <c r="J35" i="1"/>
  <c r="J36" i="1"/>
  <c r="J37" i="1"/>
  <c r="J38" i="1"/>
  <c r="J39" i="1"/>
  <c r="J41" i="1"/>
  <c r="J42" i="1"/>
  <c r="J43" i="1"/>
  <c r="J44" i="1"/>
  <c r="J11" i="1"/>
  <c r="H71" i="1" l="1"/>
  <c r="G71" i="1"/>
  <c r="M71" i="1" l="1"/>
  <c r="K2" i="1" s="1"/>
  <c r="J7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<sst xmlns="http://schemas.openxmlformats.org/spreadsheetml/2006/main" count="518" uniqueCount="218">
  <si>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</si>
  <si>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</si>
  <si>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</si>
  <si>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</si>
  <si>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</si>
  <si>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</si>
  <si>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</si>
  <si>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</si>
  <si>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</si>
  <si>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</si>
  <si>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</si>
  <si>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</si>
  <si>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</si>
  <si>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</si>
  <si>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</si>
  <si>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</si>
  <si>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</si>
  <si>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</si>
  <si>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</si>
  <si>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</si>
  <si>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</si>
  <si>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</si>
  <si>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</si>
  <si>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</si>
  <si>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</si>
  <si>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</si>
  <si>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</si>
  <si>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</si>
  <si>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</si>
  <si>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</si>
  <si>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</si>
  <si>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</si>
  <si>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</si>
  <si>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</si>
  <si>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</si>
  <si>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</si>
  <si>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</si>
  <si>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</si>
  <si>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</si>
  <si>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</si>
  <si>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</si>
  <si>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</si>
  <si>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</si>
  <si>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</si>
  <si>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</si>
  <si>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</si>
  <si>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</si>
  <si>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</si>
  <si>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</si>
  <si>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</si>
  <si>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</si>
  <si>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</si>
  <si>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</si>
  <si>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</si>
  <si>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</si>
  <si>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</si>
  <si>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</si>
  <si>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</si>
  <si>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</si>
  <si>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</si>
  <si>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</si>
  <si>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</si>
  <si>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</si>
  <si>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</si>
  <si>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</si>
  <si>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</si>
  <si>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</si>
  <si>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</si>
  <si>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</si>
  <si>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</si>
  <si>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</si>
  <si>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</si>
  <si>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</si>
  <si>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0012</t>
  </si>
  <si>
    <t>203</t>
  </si>
  <si>
    <t>02</t>
  </si>
  <si>
    <t>207</t>
  </si>
  <si>
    <t>215</t>
  </si>
  <si>
    <t>South Wing, Room Merged into Room 201</t>
  </si>
  <si>
    <t>South Wing, Room Merged into Room 205</t>
  </si>
  <si>
    <t>South Wing, Room Merged into Room 209</t>
  </si>
  <si>
    <t>South Wing, Room Merged into Room 213</t>
  </si>
  <si>
    <t>South Wing, Room Merged into Room 217</t>
  </si>
  <si>
    <t>South Wing Renovation</t>
  </si>
  <si>
    <t>257A</t>
  </si>
  <si>
    <t>233</t>
  </si>
  <si>
    <t>237</t>
  </si>
  <si>
    <t>Room Merged into Room 225</t>
  </si>
  <si>
    <t>Room Merged into Room 229</t>
  </si>
  <si>
    <t>Room Merged into Room 233</t>
  </si>
  <si>
    <t>Room Merged into Room 237</t>
  </si>
  <si>
    <t>Room Merged into Room 241</t>
  </si>
  <si>
    <t>Room Merged into Room 263</t>
  </si>
  <si>
    <t>Room Merged into Room 259</t>
  </si>
  <si>
    <t>Room Created From existing space of Room 248</t>
  </si>
  <si>
    <t>257C</t>
  </si>
  <si>
    <t>Room Label Change: 257C Changed To 257A</t>
  </si>
  <si>
    <t>Wall removed</t>
  </si>
  <si>
    <t>Room Merged into Room 249</t>
  </si>
  <si>
    <t>106A</t>
  </si>
  <si>
    <t>Room relocated</t>
  </si>
  <si>
    <t>Vesibule</t>
  </si>
  <si>
    <t>includes ramp at 106A</t>
  </si>
  <si>
    <t>01</t>
  </si>
  <si>
    <t>Coat Room, room merged with old 106A, new sign at 106 side</t>
  </si>
  <si>
    <t>Walls Moved</t>
  </si>
  <si>
    <t>Old Door remained, but may have been tagged and signed differently. Put new tag on as precaution and report back with signage needs.</t>
  </si>
  <si>
    <t>Part of 248 was used to make 242</t>
  </si>
  <si>
    <t>Delete</t>
  </si>
  <si>
    <t>Original Room 257A Merged into Room 257; room label re used where 257C was</t>
  </si>
  <si>
    <t>LX-0012-01-104</t>
  </si>
  <si>
    <t>BLAZER HALL - Room 104</t>
  </si>
  <si>
    <t>LX-0012-01-105</t>
  </si>
  <si>
    <t>BLAZER HALL - Room 105</t>
  </si>
  <si>
    <t>LX-0012-01-106</t>
  </si>
  <si>
    <t>BLAZER HALL - Room 106</t>
  </si>
  <si>
    <t>LX-0012-01-106A</t>
  </si>
  <si>
    <t>BLAZER HALL - Room 106A</t>
  </si>
  <si>
    <t>LX-0012-02-201</t>
  </si>
  <si>
    <t>BLAZER HALL - Room 201</t>
  </si>
  <si>
    <t>LX-0012-02-203</t>
  </si>
  <si>
    <t>BLAZER HALL - Room 203</t>
  </si>
  <si>
    <t>LX-0012-02-205</t>
  </si>
  <si>
    <t>BLAZER HALL - Room 205</t>
  </si>
  <si>
    <t>LX-0012-02-207</t>
  </si>
  <si>
    <t>BLAZER HALL - Room 207</t>
  </si>
  <si>
    <t>LX-0012-02-209</t>
  </si>
  <si>
    <t>BLAZER HALL - Room 209</t>
  </si>
  <si>
    <t>LX-0012-02-211</t>
  </si>
  <si>
    <t>BLAZER HALL - Room 211</t>
  </si>
  <si>
    <t>LX-0012-02-213</t>
  </si>
  <si>
    <t>BLAZER HALL - Room 213</t>
  </si>
  <si>
    <t>LX-0012-02-215</t>
  </si>
  <si>
    <t>BLAZER HALL - Room 215</t>
  </si>
  <si>
    <t>LX-0012-02-217</t>
  </si>
  <si>
    <t>BLAZER HALL - Room 217</t>
  </si>
  <si>
    <t>LX-0012-02-219</t>
  </si>
  <si>
    <t>BLAZER HALL - Room 219</t>
  </si>
  <si>
    <t>LX-0012-02-225</t>
  </si>
  <si>
    <t>BLAZER HALL - Room 225</t>
  </si>
  <si>
    <t>LX-0012-02-227</t>
  </si>
  <si>
    <t>BLAZER HALL - Room 227</t>
  </si>
  <si>
    <t>LX-0012-02-229</t>
  </si>
  <si>
    <t>BLAZER HALL - Room 229</t>
  </si>
  <si>
    <t>LX-0012-02-231</t>
  </si>
  <si>
    <t>BLAZER HALL - Room 231</t>
  </si>
  <si>
    <t>LX-0012-02-233</t>
  </si>
  <si>
    <t>BLAZER HALL - Room 233</t>
  </si>
  <si>
    <t>LX-0012-02-235</t>
  </si>
  <si>
    <t>BLAZER HALL - Room 235</t>
  </si>
  <si>
    <t>LX-0012-02-237</t>
  </si>
  <si>
    <t>BLAZER HALL - Room 237</t>
  </si>
  <si>
    <t>LX-0012-02-239</t>
  </si>
  <si>
    <t>BLAZER HALL - Room 239</t>
  </si>
  <si>
    <t>LX-0012-02-241</t>
  </si>
  <si>
    <t>BLAZER HALL - Room 241</t>
  </si>
  <si>
    <t>LX-0012-02-243</t>
  </si>
  <si>
    <t>BLAZER HALL - Room 243</t>
  </si>
  <si>
    <t>LX-0012-02-245</t>
  </si>
  <si>
    <t>BLAZER HALL - Room 245</t>
  </si>
  <si>
    <t>LX-0012-02-247</t>
  </si>
  <si>
    <t>BLAZER HALL - Room 247</t>
  </si>
  <si>
    <t>LX-0012-02-248</t>
  </si>
  <si>
    <t>BLAZER HALL - Room 248</t>
  </si>
  <si>
    <t>LX-0012-02-249</t>
  </si>
  <si>
    <t>BLAZER HALL - Room 249</t>
  </si>
  <si>
    <t>LX-0012-02-251</t>
  </si>
  <si>
    <t>BLAZER HALL - Room 251</t>
  </si>
  <si>
    <t>LX-0012-02-253</t>
  </si>
  <si>
    <t>BLAZER HALL - Room 253</t>
  </si>
  <si>
    <t>LX-0012-02-255</t>
  </si>
  <si>
    <t>BLAZER HALL - Room 255</t>
  </si>
  <si>
    <t>LX-0012-02-257</t>
  </si>
  <si>
    <t>BLAZER HALL - Room 257</t>
  </si>
  <si>
    <t>LX-0012-02-257A</t>
  </si>
  <si>
    <t>BLAZER HALL - Room 257A</t>
  </si>
  <si>
    <t>LX-0012-02-257C</t>
  </si>
  <si>
    <t>BLAZER HALL - Room 257C</t>
  </si>
  <si>
    <t>LX-0012-02-259</t>
  </si>
  <si>
    <t>BLAZER HALL - Room 259</t>
  </si>
  <si>
    <t>LX-0012-02-261</t>
  </si>
  <si>
    <t>BLAZER HALL - Room 261</t>
  </si>
  <si>
    <t>LX-0012-02-263</t>
  </si>
  <si>
    <t>BLAZER HALL - Room 263</t>
  </si>
  <si>
    <t>LX-0012-02-265</t>
  </si>
  <si>
    <t>BLAZER HALL - Room 265</t>
  </si>
  <si>
    <t>room relocated</t>
  </si>
  <si>
    <t>walls moved</t>
  </si>
  <si>
    <t>LX-0012-02-242</t>
  </si>
  <si>
    <t>BLAZER HALL - Room 242</t>
  </si>
  <si>
    <t>move equipment to 257A</t>
  </si>
  <si>
    <t>XA001</t>
  </si>
  <si>
    <t>Room Label Change: X001 Changed To XA001</t>
  </si>
  <si>
    <t>00</t>
  </si>
  <si>
    <t>XA101</t>
  </si>
  <si>
    <t>Room Label Change: X101 Changed To XA101</t>
  </si>
  <si>
    <t>XA100</t>
  </si>
  <si>
    <t>Room Label Change: X100 Changed To XA100</t>
  </si>
  <si>
    <t>XA400</t>
  </si>
  <si>
    <t>XA401</t>
  </si>
  <si>
    <t>XA402</t>
  </si>
  <si>
    <t>Room Label Change: X401 Changed To XA401</t>
  </si>
  <si>
    <t>Room Label Change: X402 Changed To XA402</t>
  </si>
  <si>
    <t>Room Label Change: X400 Changed To XA400</t>
  </si>
  <si>
    <t>04</t>
  </si>
  <si>
    <t>Change for NCES Standards</t>
  </si>
  <si>
    <t>LX-0012-00-XA001</t>
  </si>
  <si>
    <t>LX-0012-01-XA100</t>
  </si>
  <si>
    <t>LX-0012-01-XA101</t>
  </si>
  <si>
    <t>LX-0012-04-XA400</t>
  </si>
  <si>
    <t>LX-0012-04-XA401</t>
  </si>
  <si>
    <t>LX-0012-04-XA402</t>
  </si>
  <si>
    <t>BLAZER HALL - Exterior -XA001</t>
  </si>
  <si>
    <t>BLAZER HALL - Exterior -XA100</t>
  </si>
  <si>
    <t>BLAZER HALL - Exterior -XA101</t>
  </si>
  <si>
    <t>BLAZER HALL - Exterior -XA400</t>
  </si>
  <si>
    <t>BLAZER HALL - Exterior -XA401</t>
  </si>
  <si>
    <t>BLAZER HALL - Exterior -XA402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</si>
</sst>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21" fillId="0" borderId="0" xfId="43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" fontId="21" fillId="0" borderId="0" xfId="43" applyNumberFormat="1" applyFont="1" applyAlignment="1" applyProtection="1">
      <alignment horizontal="left"/>
      <protection locked="0"/>
    </xf>
    <xf numFmtId="3" fontId="21" fillId="0" borderId="0" xfId="43" applyNumberFormat="1" applyFont="1" applyFill="1" applyAlignment="1" applyProtection="1">
      <alignment horizontal="right"/>
      <protection locked="0"/>
    </xf>
    <xf numFmtId="3" fontId="21" fillId="0" borderId="0" xfId="43" applyNumberFormat="1" applyFont="1" applyFill="1" applyBorder="1" applyAlignment="1" applyProtection="1">
      <alignment horizontal="right"/>
      <protection locked="0"/>
    </xf>
    <xf numFmtId="0" fontId="21" fillId="0" borderId="0" xfId="43" applyNumberFormat="1" applyFont="1" applyAlignment="1" applyProtection="1">
      <alignment horizontal="left"/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16" fillId="33" borderId="11" xfId="0" applyNumberFormat="1" applyFont="1" applyFill="1" applyBorder="1" applyAlignment="1" applyProtection="1">
      <alignment horizontal="center"/>
      <protection locked="0"/>
    </xf>
    <xf numFmtId="0" fontId="16" fillId="33" borderId="11" xfId="0" applyFont="1" applyFill="1" applyBorder="1" applyAlignment="1" applyProtection="1">
      <alignment horizontal="center"/>
      <protection locked="0"/>
    </xf>
    <xf numFmtId="0" fontId="16" fillId="33" borderId="11" xfId="0" applyFont="1" applyFill="1" applyBorder="1" applyAlignment="1" applyProtection="1">
      <alignment horizontal="center" wrapText="1"/>
      <protection locked="0"/>
    </xf>
    <xf numFmtId="0" fontId="21" fillId="0" borderId="10" xfId="42" applyFont="1" applyBorder="1" applyAlignment="1" applyProtection="1">
      <alignment horizontal="left"/>
      <protection locked="0"/>
    </xf>
    <xf numFmtId="49" fontId="0" fillId="0" borderId="10" xfId="0" applyNumberFormat="1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protection locked="0"/>
    </xf>
    <xf numFmtId="49" fontId="21" fillId="0" borderId="10" xfId="43" applyNumberFormat="1" applyFont="1" applyBorder="1" applyAlignment="1" applyProtection="1">
      <alignment horizontal="left"/>
      <protection locked="0"/>
    </xf>
    <xf numFmtId="0" fontId="21" fillId="0" borderId="10" xfId="43" applyFont="1" applyBorder="1" applyAlignment="1" applyProtection="1">
      <alignment horizontal="left"/>
      <protection locked="0"/>
    </xf>
    <xf numFmtId="0" fontId="0" fillId="0" borderId="10" xfId="0" applyFont="1" applyFill="1" applyBorder="1" applyAlignment="1" applyProtection="1">
      <protection locked="0"/>
    </xf>
    <xf numFmtId="3" fontId="0" fillId="0" borderId="10" xfId="0" applyNumberFormat="1" applyFont="1" applyBorder="1" applyAlignment="1" applyProtection="1">
      <protection locked="0"/>
    </xf>
    <xf numFmtId="0" fontId="21" fillId="0" borderId="0" xfId="43" applyFont="1" applyBorder="1" applyAlignment="1" applyProtection="1">
      <alignment horizontal="left"/>
      <protection locked="0"/>
    </xf>
    <xf numFmtId="49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protection locked="0"/>
    </xf>
    <xf numFmtId="0" fontId="21" fillId="0" borderId="0" xfId="42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protection locked="0"/>
    </xf>
    <xf numFmtId="0" fontId="0" fillId="0" borderId="10" xfId="0" applyBorder="1"/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0240</v>
          </cell>
          <cell r="C194" t="str">
            <v>468 Rose Lane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0418</v>
          </cell>
          <cell r="C296" t="str">
            <v>Bus Shelter #4</v>
          </cell>
        </row>
        <row r="297">
          <cell r="A297" t="str">
            <v>0419</v>
          </cell>
          <cell r="C297" t="str">
            <v>Bus Shelter #13</v>
          </cell>
        </row>
        <row r="298">
          <cell r="A298" t="str">
            <v>0420</v>
          </cell>
          <cell r="C298" t="str">
            <v>424 Euclid Avenue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Shriners-4th &amp; 5th Floors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7"/>
  <sheetViews>
    <sheetView tabSelected="1" zoomScale="90" zoomScaleNormal="90" workbookViewId="0">
      <selection activeCell="B2" sqref="B2:C2"/>
    </sheetView>
  </sheetViews>
  <sheetFormatPr defaultColWidth="9.109375" defaultRowHeight="14.4" x14ac:dyDescent="0.3"/>
  <cols>
    <col min="1" max="1" width="12.5546875" style="29" bestFit="1" customWidth="1"/>
    <col min="2" max="2" width="7.44140625" style="29" bestFit="1" customWidth="1"/>
    <col min="3" max="3" width="24" style="22" customWidth="1"/>
    <col min="4" max="4" width="14.33203125" style="22" bestFit="1" customWidth="1"/>
    <col min="5" max="5" width="8.44140625" style="22" bestFit="1" customWidth="1"/>
    <col min="6" max="6" width="13.33203125" style="22" bestFit="1" customWidth="1"/>
    <col min="7" max="8" width="18.5546875" style="22" customWidth="1"/>
    <col min="9" max="9" width="26.88671875" style="23" customWidth="1"/>
    <col min="10" max="14" width="9.109375" style="22"/>
    <col min="15" max="15" width="11.5546875" style="22" customWidth="1"/>
    <col min="16" max="16384" width="9.109375" style="22"/>
  </cols>
  <sheetData>
    <row r="1" spans="1:16" ht="90" x14ac:dyDescent="0.25">
      <c r="A1" s="18" t="s">
        <v>7</v>
      </c>
      <c r="B1" s="71" t="s">
        <v>73</v>
      </c>
      <c r="C1" s="71"/>
      <c r="F1" s="10" t="s">
        <v>10</v>
      </c>
      <c r="G1" s="21">
        <v>41932</v>
      </c>
      <c r="J1" s="32" t="s">
        <v>35</v>
      </c>
      <c r="K1" s="32" t="s">
        <v>36</v>
      </c>
      <c r="L1" s="33"/>
      <c r="M1" s="33"/>
      <c r="N1" s="33"/>
      <c r="O1" s="34" t="s">
        <v>37</v>
      </c>
      <c r="P1" s="35" t="s">
        <v>49</v>
      </c>
    </row>
    <row r="2" spans="1:16" ht="15.75" thickBot="1" x14ac:dyDescent="0.3">
      <c r="A2" s="24" t="s">
        <v>8</v>
      </c>
      <c r="B2" s="72" t="str">
        <f>VLOOKUP(B1,BuildingList!A:B,2,FALSE)</f>
        <v>Blazer Hall</v>
      </c>
      <c r="C2" s="72"/>
      <c r="F2" s="27" t="s">
        <v>12</v>
      </c>
      <c r="G2" s="28" t="s">
        <v>62</v>
      </c>
      <c r="J2" s="36">
        <f>G71-J71</f>
        <v>9</v>
      </c>
      <c r="K2" s="36">
        <f>H71-M71</f>
        <v>7</v>
      </c>
      <c r="L2" s="37"/>
      <c r="M2" s="37"/>
      <c r="N2" s="37"/>
      <c r="O2" s="38"/>
      <c r="P2" s="39"/>
    </row>
    <row r="3" spans="1:16" ht="15" x14ac:dyDescent="0.25">
      <c r="J3" s="23"/>
      <c r="K3" s="23"/>
      <c r="L3" s="23"/>
      <c r="M3" s="23"/>
      <c r="N3" s="23"/>
      <c r="O3" s="23"/>
    </row>
    <row r="4" spans="1:16" ht="15" x14ac:dyDescent="0.25">
      <c r="J4" s="23"/>
      <c r="K4" s="23"/>
      <c r="L4" s="23"/>
      <c r="M4" s="23"/>
      <c r="N4" s="23"/>
      <c r="O4" s="23"/>
    </row>
    <row r="5" spans="1:16" s="12" customFormat="1" ht="45.75" thickBot="1" x14ac:dyDescent="0.3">
      <c r="A5" s="52" t="s">
        <v>19</v>
      </c>
      <c r="B5" s="52" t="s">
        <v>14</v>
      </c>
      <c r="C5" s="53" t="s">
        <v>9</v>
      </c>
      <c r="D5" s="53" t="s">
        <v>4</v>
      </c>
      <c r="E5" s="53" t="s">
        <v>1</v>
      </c>
      <c r="F5" s="53" t="s">
        <v>11</v>
      </c>
      <c r="G5" s="53" t="s">
        <v>15</v>
      </c>
      <c r="H5" s="53" t="s">
        <v>16</v>
      </c>
      <c r="I5" s="54" t="s">
        <v>17</v>
      </c>
      <c r="J5" s="11" t="s">
        <v>38</v>
      </c>
      <c r="K5" s="11" t="s">
        <v>39</v>
      </c>
      <c r="L5" s="11" t="s">
        <v>40</v>
      </c>
      <c r="M5" s="11" t="s">
        <v>41</v>
      </c>
      <c r="N5" s="11" t="s">
        <v>39</v>
      </c>
      <c r="O5" s="11" t="s">
        <v>40</v>
      </c>
    </row>
    <row r="6" spans="1:16" ht="45.75" thickTop="1" x14ac:dyDescent="0.25">
      <c r="A6" s="55">
        <v>104</v>
      </c>
      <c r="B6" s="56" t="s">
        <v>103</v>
      </c>
      <c r="C6" s="57" t="s">
        <v>51</v>
      </c>
      <c r="D6" s="58" t="s">
        <v>5</v>
      </c>
      <c r="E6" s="59">
        <v>112</v>
      </c>
      <c r="F6" s="59">
        <v>168</v>
      </c>
      <c r="G6" s="59" t="s">
        <v>3</v>
      </c>
      <c r="H6" s="58" t="s">
        <v>18</v>
      </c>
      <c r="I6" s="57" t="s">
        <v>104</v>
      </c>
      <c r="J6" s="40"/>
      <c r="K6" s="41"/>
      <c r="L6" s="40"/>
      <c r="M6" s="40"/>
      <c r="N6" s="41"/>
      <c r="O6" s="40"/>
    </row>
    <row r="7" spans="1:16" ht="90" x14ac:dyDescent="0.25">
      <c r="A7" s="55">
        <v>105</v>
      </c>
      <c r="B7" s="56" t="s">
        <v>103</v>
      </c>
      <c r="C7" s="57" t="s">
        <v>105</v>
      </c>
      <c r="D7" s="58" t="s">
        <v>5</v>
      </c>
      <c r="E7" s="59">
        <v>606</v>
      </c>
      <c r="F7" s="59">
        <v>308</v>
      </c>
      <c r="G7" s="59" t="s">
        <v>3</v>
      </c>
      <c r="H7" s="58" t="s">
        <v>32</v>
      </c>
      <c r="I7" s="57" t="s">
        <v>106</v>
      </c>
      <c r="J7" s="40"/>
      <c r="K7" s="41"/>
      <c r="L7" s="40"/>
      <c r="M7" s="40"/>
      <c r="N7" s="41"/>
      <c r="O7" s="40"/>
    </row>
    <row r="8" spans="1:16" ht="15" x14ac:dyDescent="0.25">
      <c r="A8" s="55">
        <v>106</v>
      </c>
      <c r="B8" s="56" t="s">
        <v>103</v>
      </c>
      <c r="C8" s="57" t="s">
        <v>105</v>
      </c>
      <c r="D8" s="58" t="s">
        <v>5</v>
      </c>
      <c r="E8" s="59">
        <v>1440</v>
      </c>
      <c r="F8" s="59">
        <v>1661</v>
      </c>
      <c r="G8" s="59" t="s">
        <v>2</v>
      </c>
      <c r="H8" s="58" t="s">
        <v>2</v>
      </c>
      <c r="I8" s="57" t="s">
        <v>102</v>
      </c>
      <c r="J8" s="40"/>
      <c r="K8" s="41"/>
      <c r="L8" s="40"/>
      <c r="M8" s="40"/>
      <c r="N8" s="41"/>
      <c r="O8" s="40"/>
    </row>
    <row r="9" spans="1:16" ht="15" x14ac:dyDescent="0.25">
      <c r="A9" s="55" t="s">
        <v>99</v>
      </c>
      <c r="B9" s="56" t="s">
        <v>103</v>
      </c>
      <c r="C9" s="57" t="s">
        <v>100</v>
      </c>
      <c r="D9" s="58" t="s">
        <v>5</v>
      </c>
      <c r="E9" s="59">
        <v>0</v>
      </c>
      <c r="F9" s="59">
        <v>57</v>
      </c>
      <c r="G9" s="59" t="s">
        <v>3</v>
      </c>
      <c r="H9" s="58" t="s">
        <v>18</v>
      </c>
      <c r="I9" s="57" t="s">
        <v>101</v>
      </c>
      <c r="J9" s="40"/>
      <c r="K9" s="41"/>
      <c r="L9" s="40"/>
      <c r="M9" s="40"/>
      <c r="N9" s="41"/>
      <c r="O9" s="40"/>
    </row>
    <row r="10" spans="1:16" ht="15" x14ac:dyDescent="0.25">
      <c r="A10" s="55">
        <v>201</v>
      </c>
      <c r="B10" s="56" t="s">
        <v>75</v>
      </c>
      <c r="C10" s="57" t="s">
        <v>51</v>
      </c>
      <c r="D10" s="58" t="s">
        <v>5</v>
      </c>
      <c r="E10" s="59">
        <v>221</v>
      </c>
      <c r="F10" s="59">
        <v>440</v>
      </c>
      <c r="G10" s="59" t="s">
        <v>2</v>
      </c>
      <c r="H10" s="58" t="s">
        <v>2</v>
      </c>
      <c r="I10" s="57" t="s">
        <v>83</v>
      </c>
      <c r="J10" s="40" t="str">
        <f>IF(G10="No Change","N/A",IF(G10="New Tag Required",Lookup!F:F,IF(G10="Remove Old Tag",Lookup!F:F,IF(G10="N/A","N/A",""))))</f>
        <v>N/A</v>
      </c>
      <c r="K10" s="41"/>
      <c r="L10" s="40"/>
      <c r="M10" s="40" t="str">
        <f>IF(H10="No Change","N/A",IF(H10="New Tag Required",Lookup!F:F,IF(H10="Remove Old Sign",Lookup!F:F,IF(H10="N/A","N/A",""))))</f>
        <v>N/A</v>
      </c>
      <c r="N10" s="41"/>
      <c r="O10" s="40"/>
    </row>
    <row r="11" spans="1:16" ht="30" x14ac:dyDescent="0.25">
      <c r="A11" s="56" t="s">
        <v>74</v>
      </c>
      <c r="B11" s="56" t="s">
        <v>75</v>
      </c>
      <c r="C11" s="57" t="s">
        <v>53</v>
      </c>
      <c r="D11" s="58" t="s">
        <v>5</v>
      </c>
      <c r="E11" s="59">
        <v>215</v>
      </c>
      <c r="F11" s="59">
        <v>0</v>
      </c>
      <c r="G11" s="59" t="s">
        <v>13</v>
      </c>
      <c r="H11" s="58" t="s">
        <v>56</v>
      </c>
      <c r="I11" s="57" t="s">
        <v>78</v>
      </c>
      <c r="J11" s="40" t="str">
        <f>IF(G11="No Change","N/A",IF(G11="New Tag Required",Lookup!F:F,IF(G11="Remove Old Tag",Lookup!F:F,IF(G11="N/A","N/A",""))))</f>
        <v>N/A</v>
      </c>
      <c r="K11" s="41"/>
      <c r="L11" s="40"/>
      <c r="M11" s="40">
        <f>IF(H11="No Change","N/A",IF(H11="New Tag Required",Lookup!F:F,IF(H11="Remove Old Sign",Lookup!F:F,IF(H11="N/A","N/A",""))))</f>
        <v>0</v>
      </c>
      <c r="N11" s="41"/>
      <c r="O11" s="40"/>
    </row>
    <row r="12" spans="1:16" ht="15" x14ac:dyDescent="0.25">
      <c r="A12" s="55">
        <v>205</v>
      </c>
      <c r="B12" s="56" t="s">
        <v>75</v>
      </c>
      <c r="C12" s="57" t="s">
        <v>51</v>
      </c>
      <c r="D12" s="58" t="s">
        <v>5</v>
      </c>
      <c r="E12" s="59">
        <v>217</v>
      </c>
      <c r="F12" s="59">
        <v>437</v>
      </c>
      <c r="G12" s="59" t="s">
        <v>2</v>
      </c>
      <c r="H12" s="58" t="s">
        <v>2</v>
      </c>
      <c r="I12" s="57" t="s">
        <v>83</v>
      </c>
      <c r="J12" s="40" t="str">
        <f>IF(G12="No Change","N/A",IF(G12="New Tag Required",Lookup!F:F,IF(G12="Remove Old Tag",Lookup!F:F,IF(G12="N/A","N/A",""))))</f>
        <v>N/A</v>
      </c>
      <c r="K12" s="41"/>
      <c r="L12" s="40"/>
      <c r="M12" s="40" t="str">
        <f>IF(H12="No Change","N/A",IF(H12="New Tag Required",Lookup!F:F,IF(H12="Remove Old Sign",Lookup!F:F,IF(H12="N/A","N/A",""))))</f>
        <v>N/A</v>
      </c>
      <c r="N12" s="41"/>
      <c r="O12" s="40"/>
    </row>
    <row r="13" spans="1:16" ht="30" x14ac:dyDescent="0.25">
      <c r="A13" s="60" t="s">
        <v>76</v>
      </c>
      <c r="B13" s="56" t="s">
        <v>75</v>
      </c>
      <c r="C13" s="57" t="s">
        <v>53</v>
      </c>
      <c r="D13" s="58" t="s">
        <v>5</v>
      </c>
      <c r="E13" s="59">
        <v>215</v>
      </c>
      <c r="F13" s="59">
        <v>0</v>
      </c>
      <c r="G13" s="59" t="s">
        <v>13</v>
      </c>
      <c r="H13" s="58" t="s">
        <v>56</v>
      </c>
      <c r="I13" s="57" t="s">
        <v>79</v>
      </c>
      <c r="J13" s="40" t="str">
        <f>IF(G13="No Change","N/A",IF(G13="New Tag Required",Lookup!F:F,IF(G13="Remove Old Tag",Lookup!F:F,IF(G13="N/A","N/A",""))))</f>
        <v>N/A</v>
      </c>
      <c r="K13" s="41"/>
      <c r="L13" s="40"/>
      <c r="M13" s="40">
        <f>IF(H13="No Change","N/A",IF(H13="New Tag Required",Lookup!F:F,IF(H13="Remove Old Sign",Lookup!F:F,IF(H13="N/A","N/A",""))))</f>
        <v>0</v>
      </c>
      <c r="N13" s="41"/>
      <c r="O13" s="40"/>
    </row>
    <row r="14" spans="1:16" ht="15" x14ac:dyDescent="0.25">
      <c r="A14" s="55">
        <v>209</v>
      </c>
      <c r="B14" s="56" t="s">
        <v>75</v>
      </c>
      <c r="C14" s="57" t="s">
        <v>51</v>
      </c>
      <c r="D14" s="58" t="s">
        <v>5</v>
      </c>
      <c r="E14" s="59">
        <v>217</v>
      </c>
      <c r="F14" s="59">
        <v>440</v>
      </c>
      <c r="G14" s="59" t="s">
        <v>2</v>
      </c>
      <c r="H14" s="58" t="s">
        <v>2</v>
      </c>
      <c r="I14" s="57" t="s">
        <v>83</v>
      </c>
      <c r="J14" s="40" t="str">
        <f>IF(G14="No Change","N/A",IF(G14="New Tag Required",Lookup!F:F,IF(G14="Remove Old Tag",Lookup!F:F,IF(G14="N/A","N/A",""))))</f>
        <v>N/A</v>
      </c>
      <c r="K14" s="41"/>
      <c r="L14" s="40"/>
      <c r="M14" s="40" t="str">
        <f>IF(H14="No Change","N/A",IF(H14="New Tag Required",Lookup!F:F,IF(H14="Remove Old Sign",Lookup!F:F,IF(H14="N/A","N/A",""))))</f>
        <v>N/A</v>
      </c>
      <c r="N14" s="41"/>
      <c r="O14" s="40"/>
    </row>
    <row r="15" spans="1:16" ht="30" customHeight="1" x14ac:dyDescent="0.25">
      <c r="A15" s="61">
        <v>211</v>
      </c>
      <c r="B15" s="56" t="s">
        <v>75</v>
      </c>
      <c r="C15" s="57" t="s">
        <v>53</v>
      </c>
      <c r="D15" s="58" t="s">
        <v>5</v>
      </c>
      <c r="E15" s="59">
        <v>217</v>
      </c>
      <c r="F15" s="59">
        <v>0</v>
      </c>
      <c r="G15" s="59" t="s">
        <v>13</v>
      </c>
      <c r="H15" s="58" t="s">
        <v>56</v>
      </c>
      <c r="I15" s="57" t="s">
        <v>80</v>
      </c>
      <c r="J15" s="40" t="str">
        <f>IF(G15="No Change","N/A",IF(G15="New Tag Required",Lookup!F:F,IF(G15="Remove Old Tag",Lookup!F:F,IF(G15="N/A","N/A",""))))</f>
        <v>N/A</v>
      </c>
      <c r="K15" s="41"/>
      <c r="L15" s="40"/>
      <c r="M15" s="40">
        <f>IF(H15="No Change","N/A",IF(H15="New Tag Required",Lookup!F:F,IF(H15="Remove Old Sign",Lookup!F:F,IF(H15="N/A","N/A",""))))</f>
        <v>0</v>
      </c>
      <c r="N15" s="41"/>
      <c r="O15" s="40"/>
    </row>
    <row r="16" spans="1:16" ht="15" x14ac:dyDescent="0.25">
      <c r="A16" s="55">
        <v>213</v>
      </c>
      <c r="B16" s="56" t="s">
        <v>75</v>
      </c>
      <c r="C16" s="57" t="s">
        <v>51</v>
      </c>
      <c r="D16" s="58" t="s">
        <v>5</v>
      </c>
      <c r="E16" s="59">
        <v>217</v>
      </c>
      <c r="F16" s="59">
        <v>440</v>
      </c>
      <c r="G16" s="59" t="s">
        <v>2</v>
      </c>
      <c r="H16" s="58" t="s">
        <v>2</v>
      </c>
      <c r="I16" s="57" t="s">
        <v>83</v>
      </c>
      <c r="J16" s="40" t="str">
        <f>IF(G16="No Change","N/A",IF(G16="New Tag Required",Lookup!F:F,IF(G16="Remove Old Tag",Lookup!F:F,IF(G16="N/A","N/A",""))))</f>
        <v>N/A</v>
      </c>
      <c r="K16" s="41"/>
      <c r="L16" s="40"/>
      <c r="M16" s="40" t="str">
        <f>IF(H16="No Change","N/A",IF(H16="New Tag Required",Lookup!F:F,IF(H16="Remove Old Sign",Lookup!F:F,IF(H16="N/A","N/A",""))))</f>
        <v>N/A</v>
      </c>
      <c r="N16" s="41"/>
      <c r="O16" s="40"/>
    </row>
    <row r="17" spans="1:15" ht="30" x14ac:dyDescent="0.25">
      <c r="A17" s="60" t="s">
        <v>77</v>
      </c>
      <c r="B17" s="56" t="s">
        <v>75</v>
      </c>
      <c r="C17" s="57" t="s">
        <v>53</v>
      </c>
      <c r="D17" s="58" t="s">
        <v>5</v>
      </c>
      <c r="E17" s="62">
        <v>217</v>
      </c>
      <c r="F17" s="62">
        <v>0</v>
      </c>
      <c r="G17" s="59" t="s">
        <v>13</v>
      </c>
      <c r="H17" s="58" t="s">
        <v>56</v>
      </c>
      <c r="I17" s="57" t="s">
        <v>81</v>
      </c>
      <c r="J17" s="40" t="str">
        <f>IF(G17="No Change","N/A",IF(G17="New Tag Required",Lookup!F:F,IF(G17="Remove Old Tag",Lookup!F:F,IF(G17="N/A","N/A",""))))</f>
        <v>N/A</v>
      </c>
      <c r="K17" s="41"/>
      <c r="L17" s="40"/>
      <c r="M17" s="40">
        <f>IF(H17="No Change","N/A",IF(H17="New Tag Required",Lookup!F:F,IF(H17="Remove Old Sign",Lookup!F:F,IF(H17="N/A","N/A",""))))</f>
        <v>0</v>
      </c>
      <c r="N17" s="41"/>
      <c r="O17" s="40"/>
    </row>
    <row r="18" spans="1:15" ht="15" x14ac:dyDescent="0.25">
      <c r="A18" s="55">
        <v>217</v>
      </c>
      <c r="B18" s="56" t="s">
        <v>75</v>
      </c>
      <c r="C18" s="57" t="s">
        <v>51</v>
      </c>
      <c r="D18" s="58" t="s">
        <v>5</v>
      </c>
      <c r="E18" s="59">
        <v>215</v>
      </c>
      <c r="F18" s="59">
        <v>427</v>
      </c>
      <c r="G18" s="59" t="s">
        <v>2</v>
      </c>
      <c r="H18" s="58" t="s">
        <v>2</v>
      </c>
      <c r="I18" s="57" t="s">
        <v>83</v>
      </c>
      <c r="J18" s="40" t="str">
        <f>IF(G18="No Change","N/A",IF(G18="New Tag Required",Lookup!F:F,IF(G18="Remove Old Tag",Lookup!F:F,IF(G18="N/A","N/A",""))))</f>
        <v>N/A</v>
      </c>
      <c r="K18" s="41"/>
      <c r="L18" s="40"/>
      <c r="M18" s="40" t="str">
        <f>IF(H18="No Change","N/A",IF(H18="New Tag Required",Lookup!F:F,IF(H18="Remove Old Sign",Lookup!F:F,IF(H18="N/A","N/A",""))))</f>
        <v>N/A</v>
      </c>
      <c r="N18" s="41"/>
      <c r="O18" s="40"/>
    </row>
    <row r="19" spans="1:15" ht="30" x14ac:dyDescent="0.25">
      <c r="A19" s="55">
        <v>219</v>
      </c>
      <c r="B19" s="56" t="s">
        <v>75</v>
      </c>
      <c r="C19" s="57" t="s">
        <v>53</v>
      </c>
      <c r="D19" s="58" t="s">
        <v>5</v>
      </c>
      <c r="E19" s="59">
        <v>208</v>
      </c>
      <c r="F19" s="59">
        <v>0</v>
      </c>
      <c r="G19" s="59" t="s">
        <v>13</v>
      </c>
      <c r="H19" s="58" t="s">
        <v>56</v>
      </c>
      <c r="I19" s="57" t="s">
        <v>82</v>
      </c>
      <c r="J19" s="40" t="str">
        <f>IF(G19="No Change","N/A",IF(G19="New Tag Required",Lookup!F:F,IF(G19="Remove Old Tag",Lookup!F:F,IF(G19="N/A","N/A",""))))</f>
        <v>N/A</v>
      </c>
      <c r="K19" s="41"/>
      <c r="L19" s="40"/>
      <c r="M19" s="40">
        <f>IF(H19="No Change","N/A",IF(H19="New Tag Required",Lookup!F:F,IF(H19="Remove Old Sign",Lookup!F:F,IF(H19="N/A","N/A",""))))</f>
        <v>0</v>
      </c>
      <c r="N19" s="41"/>
      <c r="O19" s="40"/>
    </row>
    <row r="20" spans="1:15" ht="15" x14ac:dyDescent="0.25">
      <c r="A20" s="61">
        <v>225</v>
      </c>
      <c r="B20" s="56" t="s">
        <v>75</v>
      </c>
      <c r="C20" s="57" t="s">
        <v>51</v>
      </c>
      <c r="D20" s="58" t="s">
        <v>5</v>
      </c>
      <c r="E20" s="59">
        <v>204</v>
      </c>
      <c r="F20" s="59">
        <v>440</v>
      </c>
      <c r="G20" s="59" t="s">
        <v>3</v>
      </c>
      <c r="H20" s="58" t="s">
        <v>18</v>
      </c>
      <c r="I20" s="57"/>
      <c r="J20" s="40">
        <f>IF(G20="No Change","N/A",IF(G20="New Tag Required",Lookup!F:F,IF(G20="Remove Old Tag",Lookup!F:F,IF(G20="N/A","N/A",""))))</f>
        <v>0</v>
      </c>
      <c r="K20" s="43"/>
      <c r="M20" s="40" t="str">
        <f>IF(H20="No Change","N/A",IF(H20="New Tag Required",Lookup!F:F,IF(H20="Remove Old Sign",Lookup!F:F,IF(H20="N/A","N/A",""))))</f>
        <v/>
      </c>
      <c r="N20" s="43"/>
    </row>
    <row r="21" spans="1:15" ht="30" x14ac:dyDescent="0.25">
      <c r="A21" s="55">
        <v>227</v>
      </c>
      <c r="B21" s="56" t="s">
        <v>75</v>
      </c>
      <c r="C21" s="57" t="s">
        <v>53</v>
      </c>
      <c r="D21" s="58" t="s">
        <v>5</v>
      </c>
      <c r="E21" s="59">
        <v>223</v>
      </c>
      <c r="F21" s="59">
        <v>0</v>
      </c>
      <c r="G21" s="59" t="s">
        <v>13</v>
      </c>
      <c r="H21" s="58" t="s">
        <v>56</v>
      </c>
      <c r="I21" s="57" t="s">
        <v>87</v>
      </c>
      <c r="J21" s="40" t="str">
        <f>IF(G21="No Change","N/A",IF(G21="New Tag Required",Lookup!F:F,IF(G21="Remove Old Tag",Lookup!F:F,IF(G21="N/A","N/A",""))))</f>
        <v>N/A</v>
      </c>
      <c r="K21" s="44"/>
      <c r="L21" s="23"/>
      <c r="M21" s="40">
        <f>IF(H21="No Change","N/A",IF(H21="New Tag Required",Lookup!F:F,IF(H21="Remove Old Sign",Lookup!F:F,IF(H21="N/A","N/A",""))))</f>
        <v>0</v>
      </c>
      <c r="N21" s="44"/>
      <c r="O21" s="23"/>
    </row>
    <row r="22" spans="1:15" ht="15" x14ac:dyDescent="0.25">
      <c r="A22" s="61">
        <v>229</v>
      </c>
      <c r="B22" s="56" t="s">
        <v>75</v>
      </c>
      <c r="C22" s="57" t="s">
        <v>51</v>
      </c>
      <c r="D22" s="58" t="s">
        <v>5</v>
      </c>
      <c r="E22" s="59">
        <v>217</v>
      </c>
      <c r="F22" s="59">
        <v>425</v>
      </c>
      <c r="G22" s="59" t="s">
        <v>3</v>
      </c>
      <c r="H22" s="58" t="s">
        <v>18</v>
      </c>
      <c r="I22" s="57"/>
      <c r="K22" s="43"/>
      <c r="N22" s="43"/>
    </row>
    <row r="23" spans="1:15" ht="30" x14ac:dyDescent="0.25">
      <c r="A23" s="55">
        <v>231</v>
      </c>
      <c r="B23" s="56" t="s">
        <v>75</v>
      </c>
      <c r="C23" s="57" t="s">
        <v>53</v>
      </c>
      <c r="D23" s="58" t="s">
        <v>5</v>
      </c>
      <c r="E23" s="59">
        <v>231</v>
      </c>
      <c r="F23" s="59">
        <v>0</v>
      </c>
      <c r="G23" s="59" t="s">
        <v>13</v>
      </c>
      <c r="H23" s="58" t="s">
        <v>56</v>
      </c>
      <c r="I23" s="57" t="s">
        <v>88</v>
      </c>
      <c r="J23" s="40" t="str">
        <f>IF(G23="No Change","N/A",IF(G23="New Tag Required",Lookup!F:F,IF(G23="Remove Old Tag",Lookup!F:F,IF(G23="N/A","N/A",""))))</f>
        <v>N/A</v>
      </c>
      <c r="K23" s="44"/>
      <c r="L23" s="23"/>
      <c r="M23" s="40">
        <f>IF(H23="No Change","N/A",IF(H23="New Tag Required",Lookup!F:F,IF(H23="Remove Old Sign",Lookup!F:F,IF(H23="N/A","N/A",""))))</f>
        <v>0</v>
      </c>
      <c r="N23" s="44"/>
      <c r="O23" s="23"/>
    </row>
    <row r="24" spans="1:15" ht="15" x14ac:dyDescent="0.25">
      <c r="A24" s="56" t="s">
        <v>85</v>
      </c>
      <c r="B24" s="56" t="s">
        <v>75</v>
      </c>
      <c r="C24" s="57" t="s">
        <v>51</v>
      </c>
      <c r="D24" s="58" t="s">
        <v>5</v>
      </c>
      <c r="E24" s="58">
        <v>217</v>
      </c>
      <c r="F24" s="58">
        <v>440</v>
      </c>
      <c r="G24" s="59" t="s">
        <v>3</v>
      </c>
      <c r="H24" s="58" t="s">
        <v>18</v>
      </c>
      <c r="I24" s="57"/>
    </row>
    <row r="25" spans="1:15" ht="30" x14ac:dyDescent="0.25">
      <c r="A25" s="55">
        <v>235</v>
      </c>
      <c r="B25" s="56" t="s">
        <v>75</v>
      </c>
      <c r="C25" s="57" t="s">
        <v>53</v>
      </c>
      <c r="D25" s="58" t="s">
        <v>5</v>
      </c>
      <c r="E25" s="59">
        <v>217</v>
      </c>
      <c r="F25" s="59">
        <v>0</v>
      </c>
      <c r="G25" s="59" t="s">
        <v>13</v>
      </c>
      <c r="H25" s="58" t="s">
        <v>56</v>
      </c>
      <c r="I25" s="57" t="s">
        <v>89</v>
      </c>
      <c r="J25" s="40" t="str">
        <f>IF(G25="No Change","N/A",IF(G25="New Tag Required",Lookup!F:F,IF(G25="Remove Old Tag",Lookup!F:F,IF(G25="N/A","N/A",""))))</f>
        <v>N/A</v>
      </c>
      <c r="K25" s="44"/>
      <c r="L25" s="23"/>
      <c r="M25" s="40">
        <f>IF(H25="No Change","N/A",IF(H25="New Tag Required",Lookup!F:F,IF(H25="Remove Old Sign",Lookup!F:F,IF(H25="N/A","N/A",""))))</f>
        <v>0</v>
      </c>
      <c r="N25" s="44"/>
      <c r="O25" s="23"/>
    </row>
    <row r="26" spans="1:15" x14ac:dyDescent="0.3">
      <c r="A26" s="56" t="s">
        <v>86</v>
      </c>
      <c r="B26" s="56" t="s">
        <v>75</v>
      </c>
      <c r="C26" s="57" t="s">
        <v>51</v>
      </c>
      <c r="D26" s="58" t="s">
        <v>5</v>
      </c>
      <c r="E26" s="58">
        <v>217</v>
      </c>
      <c r="F26" s="58">
        <v>440</v>
      </c>
      <c r="G26" s="59" t="s">
        <v>3</v>
      </c>
      <c r="H26" s="58" t="s">
        <v>18</v>
      </c>
      <c r="I26" s="57"/>
    </row>
    <row r="27" spans="1:15" x14ac:dyDescent="0.3">
      <c r="A27" s="55">
        <v>239</v>
      </c>
      <c r="B27" s="56" t="s">
        <v>75</v>
      </c>
      <c r="C27" s="57" t="s">
        <v>53</v>
      </c>
      <c r="D27" s="58" t="s">
        <v>5</v>
      </c>
      <c r="E27" s="59">
        <v>217</v>
      </c>
      <c r="F27" s="59">
        <v>0</v>
      </c>
      <c r="G27" s="59" t="s">
        <v>13</v>
      </c>
      <c r="H27" s="58" t="s">
        <v>56</v>
      </c>
      <c r="I27" s="57" t="s">
        <v>90</v>
      </c>
      <c r="J27" s="40" t="str">
        <f>IF(G27="No Change","N/A",IF(G27="New Tag Required",Lookup!F:F,IF(G27="Remove Old Tag",Lookup!F:F,IF(G27="N/A","N/A",""))))</f>
        <v>N/A</v>
      </c>
      <c r="K27" s="44"/>
      <c r="L27" s="23"/>
      <c r="M27" s="40">
        <f>IF(H27="No Change","N/A",IF(H27="New Tag Required",Lookup!F:F,IF(H27="Remove Old Sign",Lookup!F:F,IF(H27="N/A","N/A",""))))</f>
        <v>0</v>
      </c>
      <c r="N27" s="44"/>
      <c r="O27" s="23"/>
    </row>
    <row r="28" spans="1:15" x14ac:dyDescent="0.3">
      <c r="A28" s="61">
        <v>241</v>
      </c>
      <c r="B28" s="56" t="s">
        <v>75</v>
      </c>
      <c r="C28" s="57" t="s">
        <v>51</v>
      </c>
      <c r="D28" s="58" t="s">
        <v>5</v>
      </c>
      <c r="E28" s="59">
        <v>217</v>
      </c>
      <c r="F28" s="59">
        <v>861</v>
      </c>
      <c r="G28" s="59" t="s">
        <v>3</v>
      </c>
      <c r="H28" s="58" t="s">
        <v>18</v>
      </c>
      <c r="I28" s="57"/>
    </row>
    <row r="29" spans="1:15" ht="28.8" x14ac:dyDescent="0.3">
      <c r="A29" s="61">
        <v>242</v>
      </c>
      <c r="B29" s="56" t="s">
        <v>75</v>
      </c>
      <c r="C29" s="57" t="s">
        <v>24</v>
      </c>
      <c r="D29" s="58" t="s">
        <v>5</v>
      </c>
      <c r="E29" s="59">
        <v>0</v>
      </c>
      <c r="F29" s="59">
        <v>145</v>
      </c>
      <c r="G29" s="59" t="s">
        <v>3</v>
      </c>
      <c r="H29" s="58" t="s">
        <v>18</v>
      </c>
      <c r="I29" s="57" t="s">
        <v>94</v>
      </c>
    </row>
    <row r="30" spans="1:15" x14ac:dyDescent="0.3">
      <c r="A30" s="55">
        <v>243</v>
      </c>
      <c r="B30" s="56" t="s">
        <v>75</v>
      </c>
      <c r="C30" s="57" t="s">
        <v>53</v>
      </c>
      <c r="D30" s="58" t="s">
        <v>5</v>
      </c>
      <c r="E30" s="59">
        <v>215</v>
      </c>
      <c r="F30" s="59">
        <v>0</v>
      </c>
      <c r="G30" s="59" t="s">
        <v>13</v>
      </c>
      <c r="H30" s="58" t="s">
        <v>56</v>
      </c>
      <c r="I30" s="57" t="s">
        <v>91</v>
      </c>
      <c r="J30" s="40" t="str">
        <f>IF(G30="No Change","N/A",IF(G30="New Tag Required",Lookup!F:F,IF(G30="Remove Old Tag",Lookup!F:F,IF(G30="N/A","N/A",""))))</f>
        <v>N/A</v>
      </c>
      <c r="K30" s="44"/>
      <c r="L30" s="23"/>
      <c r="M30" s="40">
        <f>IF(H30="No Change","N/A",IF(H30="New Tag Required",Lookup!F:F,IF(H30="Remove Old Sign",Lookup!F:F,IF(H30="N/A","N/A",""))))</f>
        <v>0</v>
      </c>
      <c r="N30" s="44"/>
      <c r="O30" s="23"/>
    </row>
    <row r="31" spans="1:15" x14ac:dyDescent="0.3">
      <c r="A31" s="55">
        <v>245</v>
      </c>
      <c r="B31" s="56" t="s">
        <v>75</v>
      </c>
      <c r="C31" s="57" t="s">
        <v>53</v>
      </c>
      <c r="D31" s="58" t="s">
        <v>5</v>
      </c>
      <c r="E31" s="59">
        <v>217</v>
      </c>
      <c r="F31" s="63">
        <v>0</v>
      </c>
      <c r="G31" s="59" t="s">
        <v>13</v>
      </c>
      <c r="H31" s="58" t="s">
        <v>56</v>
      </c>
      <c r="I31" s="57" t="s">
        <v>91</v>
      </c>
      <c r="J31" s="40" t="str">
        <f>IF(G31="No Change","N/A",IF(G31="New Tag Required",Lookup!F:F,IF(G31="Remove Old Tag",Lookup!F:F,IF(G31="N/A","N/A",""))))</f>
        <v>N/A</v>
      </c>
      <c r="K31" s="44"/>
      <c r="L31" s="23"/>
      <c r="M31" s="40">
        <f>IF(H31="No Change","N/A",IF(H31="New Tag Required",Lookup!F:F,IF(H31="Remove Old Sign",Lookup!F:F,IF(H31="N/A","N/A",""))))</f>
        <v>0</v>
      </c>
      <c r="N31" s="44"/>
      <c r="O31" s="23"/>
    </row>
    <row r="32" spans="1:15" x14ac:dyDescent="0.3">
      <c r="A32" s="55">
        <v>247</v>
      </c>
      <c r="B32" s="56" t="s">
        <v>75</v>
      </c>
      <c r="C32" s="57" t="s">
        <v>53</v>
      </c>
      <c r="D32" s="58" t="s">
        <v>5</v>
      </c>
      <c r="E32" s="59">
        <v>217</v>
      </c>
      <c r="F32" s="63">
        <v>0</v>
      </c>
      <c r="G32" s="59" t="s">
        <v>13</v>
      </c>
      <c r="H32" s="58" t="s">
        <v>56</v>
      </c>
      <c r="I32" s="57" t="s">
        <v>91</v>
      </c>
      <c r="J32" s="40"/>
      <c r="K32" s="44"/>
      <c r="L32" s="23"/>
      <c r="M32" s="40"/>
      <c r="N32" s="44"/>
      <c r="O32" s="23"/>
    </row>
    <row r="33" spans="1:15" ht="28.8" x14ac:dyDescent="0.3">
      <c r="A33" s="61">
        <v>248</v>
      </c>
      <c r="B33" s="56" t="s">
        <v>75</v>
      </c>
      <c r="C33" s="57" t="s">
        <v>22</v>
      </c>
      <c r="D33" s="58" t="s">
        <v>5</v>
      </c>
      <c r="E33" s="59">
        <v>489</v>
      </c>
      <c r="F33" s="59">
        <v>338</v>
      </c>
      <c r="G33" s="59" t="s">
        <v>13</v>
      </c>
      <c r="H33" s="58" t="s">
        <v>13</v>
      </c>
      <c r="I33" s="57" t="s">
        <v>107</v>
      </c>
    </row>
    <row r="34" spans="1:15" x14ac:dyDescent="0.3">
      <c r="A34" s="61">
        <v>249</v>
      </c>
      <c r="B34" s="56" t="s">
        <v>75</v>
      </c>
      <c r="C34" s="57" t="s">
        <v>51</v>
      </c>
      <c r="D34" s="58" t="s">
        <v>5</v>
      </c>
      <c r="E34" s="59">
        <v>217</v>
      </c>
      <c r="F34" s="59">
        <v>861</v>
      </c>
      <c r="G34" s="59" t="s">
        <v>3</v>
      </c>
      <c r="H34" s="58" t="s">
        <v>18</v>
      </c>
      <c r="I34" s="57"/>
    </row>
    <row r="35" spans="1:15" x14ac:dyDescent="0.3">
      <c r="A35" s="55">
        <v>251</v>
      </c>
      <c r="B35" s="56" t="s">
        <v>75</v>
      </c>
      <c r="C35" s="57" t="s">
        <v>53</v>
      </c>
      <c r="D35" s="58" t="s">
        <v>5</v>
      </c>
      <c r="E35" s="59">
        <v>217</v>
      </c>
      <c r="F35" s="59">
        <v>0</v>
      </c>
      <c r="G35" s="59" t="s">
        <v>13</v>
      </c>
      <c r="H35" s="58" t="s">
        <v>56</v>
      </c>
      <c r="I35" s="57" t="s">
        <v>98</v>
      </c>
      <c r="J35" s="40" t="str">
        <f>IF(G35="No Change","N/A",IF(G35="New Tag Required",Lookup!F:F,IF(G35="Remove Old Tag",Lookup!F:F,IF(G35="N/A","N/A",""))))</f>
        <v>N/A</v>
      </c>
      <c r="K35" s="43"/>
      <c r="M35" s="40">
        <f>IF(H35="No Change","N/A",IF(H35="New Tag Required",Lookup!F:F,IF(H35="Remove Old Sign",Lookup!F:F,IF(H35="N/A","N/A",""))))</f>
        <v>0</v>
      </c>
      <c r="N35" s="44"/>
      <c r="O35" s="23"/>
    </row>
    <row r="36" spans="1:15" x14ac:dyDescent="0.3">
      <c r="A36" s="55">
        <v>253</v>
      </c>
      <c r="B36" s="56" t="s">
        <v>75</v>
      </c>
      <c r="C36" s="57" t="s">
        <v>53</v>
      </c>
      <c r="D36" s="58" t="s">
        <v>5</v>
      </c>
      <c r="E36" s="59">
        <v>217</v>
      </c>
      <c r="F36" s="59">
        <v>0</v>
      </c>
      <c r="G36" s="59" t="s">
        <v>13</v>
      </c>
      <c r="H36" s="58" t="s">
        <v>56</v>
      </c>
      <c r="I36" s="57" t="s">
        <v>98</v>
      </c>
      <c r="J36" s="40" t="str">
        <f>IF(G36="No Change","N/A",IF(G36="New Tag Required",Lookup!F:F,IF(G36="Remove Old Tag",Lookup!F:F,IF(G36="N/A","N/A",""))))</f>
        <v>N/A</v>
      </c>
      <c r="K36" s="43"/>
      <c r="M36" s="40">
        <f>IF(H36="No Change","N/A",IF(H36="New Tag Required",Lookup!F:F,IF(H36="Remove Old Sign",Lookup!F:F,IF(H36="N/A","N/A",""))))</f>
        <v>0</v>
      </c>
      <c r="N36" s="44"/>
      <c r="O36" s="23"/>
    </row>
    <row r="37" spans="1:15" x14ac:dyDescent="0.3">
      <c r="A37" s="55">
        <v>255</v>
      </c>
      <c r="B37" s="56" t="s">
        <v>75</v>
      </c>
      <c r="C37" s="57" t="s">
        <v>53</v>
      </c>
      <c r="D37" s="58" t="s">
        <v>5</v>
      </c>
      <c r="E37" s="59">
        <v>217</v>
      </c>
      <c r="F37" s="59">
        <v>0</v>
      </c>
      <c r="G37" s="59" t="s">
        <v>13</v>
      </c>
      <c r="H37" s="58" t="s">
        <v>56</v>
      </c>
      <c r="I37" s="57" t="s">
        <v>98</v>
      </c>
      <c r="J37" s="40" t="str">
        <f>IF(G37="No Change","N/A",IF(G37="New Tag Required",Lookup!F:F,IF(G37="Remove Old Tag",Lookup!F:F,IF(G37="N/A","N/A",""))))</f>
        <v>N/A</v>
      </c>
      <c r="K37" s="43"/>
      <c r="M37" s="40">
        <f>IF(H37="No Change","N/A",IF(H37="New Tag Required",Lookup!F:F,IF(H37="Remove Old Sign",Lookup!F:F,IF(H37="N/A","N/A",""))))</f>
        <v>0</v>
      </c>
      <c r="N37" s="43"/>
    </row>
    <row r="38" spans="1:15" x14ac:dyDescent="0.3">
      <c r="A38" s="55">
        <v>257</v>
      </c>
      <c r="B38" s="56" t="s">
        <v>75</v>
      </c>
      <c r="C38" s="57" t="s">
        <v>51</v>
      </c>
      <c r="D38" s="58" t="s">
        <v>5</v>
      </c>
      <c r="E38" s="59">
        <v>141</v>
      </c>
      <c r="F38" s="59">
        <v>256</v>
      </c>
      <c r="G38" s="59" t="s">
        <v>2</v>
      </c>
      <c r="H38" s="58" t="s">
        <v>2</v>
      </c>
      <c r="I38" s="57" t="s">
        <v>97</v>
      </c>
      <c r="J38" s="40" t="str">
        <f>IF(G38="No Change","N/A",IF(G38="New Tag Required",Lookup!F:F,IF(G38="Remove Old Tag",Lookup!F:F,IF(G38="N/A","N/A",""))))</f>
        <v>N/A</v>
      </c>
      <c r="K38" s="43"/>
      <c r="M38" s="40" t="str">
        <f>IF(H38="No Change","N/A",IF(H38="New Tag Required",Lookup!F:F,IF(H38="Remove Old Sign",Lookup!F:F,IF(H38="N/A","N/A",""))))</f>
        <v>N/A</v>
      </c>
      <c r="N38" s="43"/>
    </row>
    <row r="39" spans="1:15" ht="43.2" x14ac:dyDescent="0.3">
      <c r="A39" s="61" t="s">
        <v>84</v>
      </c>
      <c r="B39" s="56" t="s">
        <v>75</v>
      </c>
      <c r="C39" s="57" t="s">
        <v>96</v>
      </c>
      <c r="D39" s="58" t="s">
        <v>5</v>
      </c>
      <c r="E39" s="59">
        <v>113</v>
      </c>
      <c r="F39" s="59">
        <v>42</v>
      </c>
      <c r="G39" s="59" t="s">
        <v>3</v>
      </c>
      <c r="H39" s="58" t="s">
        <v>13</v>
      </c>
      <c r="I39" s="57" t="s">
        <v>109</v>
      </c>
      <c r="J39" s="40">
        <f>IF(G39="No Change","N/A",IF(G39="New Tag Required",Lookup!F:F,IF(G39="Remove Old Tag",Lookup!F:F,IF(G39="N/A","N/A",""))))</f>
        <v>0</v>
      </c>
      <c r="K39" s="43"/>
      <c r="M39" s="40" t="str">
        <f>IF(H39="No Change","N/A",IF(H39="New Tag Required",Lookup!F:F,IF(H39="Remove Old Sign",Lookup!F:F,IF(H39="N/A","N/A",""))))</f>
        <v>N/A</v>
      </c>
      <c r="N39" s="43"/>
    </row>
    <row r="40" spans="1:15" x14ac:dyDescent="0.3">
      <c r="A40" s="61" t="s">
        <v>95</v>
      </c>
      <c r="B40" s="56" t="s">
        <v>75</v>
      </c>
      <c r="C40" s="57" t="s">
        <v>108</v>
      </c>
      <c r="D40" s="58" t="s">
        <v>6</v>
      </c>
      <c r="E40" s="59">
        <v>42</v>
      </c>
      <c r="F40" s="59"/>
      <c r="G40" s="59" t="s">
        <v>55</v>
      </c>
      <c r="H40" s="58" t="s">
        <v>56</v>
      </c>
      <c r="I40" s="57"/>
    </row>
    <row r="41" spans="1:15" ht="28.8" x14ac:dyDescent="0.3">
      <c r="A41" s="61">
        <v>259</v>
      </c>
      <c r="B41" s="56" t="s">
        <v>75</v>
      </c>
      <c r="C41" s="57" t="s">
        <v>51</v>
      </c>
      <c r="D41" s="58" t="s">
        <v>5</v>
      </c>
      <c r="E41" s="59">
        <v>289</v>
      </c>
      <c r="F41" s="59">
        <v>510</v>
      </c>
      <c r="G41" s="59" t="s">
        <v>3</v>
      </c>
      <c r="H41" s="57" t="s">
        <v>58</v>
      </c>
      <c r="I41" s="57"/>
      <c r="J41" s="40">
        <f>IF(G41="No Change","N/A",IF(G41="New Tag Required",Lookup!F:F,IF(G41="Remove Old Tag",Lookup!F:F,IF(G41="N/A","N/A",""))))</f>
        <v>0</v>
      </c>
      <c r="K41" s="43"/>
      <c r="M41" s="40" t="str">
        <f>IF(H41="No Change","N/A",IF(H41="New Tag Required",Lookup!F:F,IF(H41="Remove Old Sign",Lookup!F:F,IF(H41="N/A","N/A",""))))</f>
        <v/>
      </c>
      <c r="N41" s="43"/>
    </row>
    <row r="42" spans="1:15" x14ac:dyDescent="0.3">
      <c r="A42" s="61">
        <v>261</v>
      </c>
      <c r="B42" s="56" t="s">
        <v>75</v>
      </c>
      <c r="C42" s="57" t="s">
        <v>53</v>
      </c>
      <c r="D42" s="58" t="s">
        <v>5</v>
      </c>
      <c r="E42" s="59">
        <v>217</v>
      </c>
      <c r="F42" s="59">
        <v>0</v>
      </c>
      <c r="G42" s="59" t="s">
        <v>13</v>
      </c>
      <c r="H42" s="58" t="s">
        <v>56</v>
      </c>
      <c r="I42" s="57" t="s">
        <v>93</v>
      </c>
      <c r="J42" s="40" t="str">
        <f>IF(G42="No Change","N/A",IF(G42="New Tag Required",Lookup!F:F,IF(G42="Remove Old Tag",Lookup!F:F,IF(G42="N/A","N/A",""))))</f>
        <v>N/A</v>
      </c>
      <c r="K42" s="43"/>
      <c r="M42" s="40">
        <f>IF(H42="No Change","N/A",IF(H42="New Tag Required",Lookup!F:F,IF(H42="Remove Old Sign",Lookup!F:F,IF(H42="N/A","N/A",""))))</f>
        <v>0</v>
      </c>
      <c r="N42" s="43"/>
    </row>
    <row r="43" spans="1:15" x14ac:dyDescent="0.3">
      <c r="A43" s="61">
        <v>263</v>
      </c>
      <c r="B43" s="56" t="s">
        <v>75</v>
      </c>
      <c r="C43" s="57" t="s">
        <v>51</v>
      </c>
      <c r="D43" s="58" t="s">
        <v>5</v>
      </c>
      <c r="E43" s="59">
        <v>215</v>
      </c>
      <c r="F43" s="59">
        <v>425</v>
      </c>
      <c r="G43" s="59" t="s">
        <v>2</v>
      </c>
      <c r="H43" s="58" t="s">
        <v>2</v>
      </c>
      <c r="I43" s="57" t="s">
        <v>97</v>
      </c>
      <c r="J43" s="40" t="str">
        <f>IF(G43="No Change","N/A",IF(G43="New Tag Required",Lookup!F:F,IF(G43="Remove Old Tag",Lookup!F:F,IF(G43="N/A","N/A",""))))</f>
        <v>N/A</v>
      </c>
      <c r="K43" s="43"/>
      <c r="M43" s="40" t="str">
        <f>IF(H43="No Change","N/A",IF(H43="New Tag Required",Lookup!F:F,IF(H43="Remove Old Sign",Lookup!F:F,IF(H43="N/A","N/A",""))))</f>
        <v>N/A</v>
      </c>
      <c r="N43" s="43"/>
    </row>
    <row r="44" spans="1:15" x14ac:dyDescent="0.3">
      <c r="A44" s="61">
        <v>265</v>
      </c>
      <c r="B44" s="56" t="s">
        <v>75</v>
      </c>
      <c r="C44" s="57" t="s">
        <v>53</v>
      </c>
      <c r="D44" s="58" t="s">
        <v>5</v>
      </c>
      <c r="E44" s="59">
        <v>215</v>
      </c>
      <c r="F44" s="59">
        <v>0</v>
      </c>
      <c r="G44" s="59" t="s">
        <v>13</v>
      </c>
      <c r="H44" s="58" t="s">
        <v>56</v>
      </c>
      <c r="I44" s="57" t="s">
        <v>92</v>
      </c>
      <c r="J44" s="40" t="str">
        <f>IF(G44="No Change","N/A",IF(G44="New Tag Required",Lookup!F:F,IF(G44="Remove Old Tag",Lookup!F:F,IF(G44="N/A","N/A",""))))</f>
        <v>N/A</v>
      </c>
      <c r="K44" s="43"/>
      <c r="M44" s="40">
        <f>IF(H44="No Change","N/A",IF(H44="New Tag Required",Lookup!F:F,IF(H44="Remove Old Sign",Lookup!F:F,IF(H44="N/A","N/A",""))))</f>
        <v>0</v>
      </c>
      <c r="N44" s="43"/>
    </row>
    <row r="45" spans="1:15" ht="28.8" x14ac:dyDescent="0.3">
      <c r="A45" s="61" t="s">
        <v>191</v>
      </c>
      <c r="B45" s="56" t="s">
        <v>193</v>
      </c>
      <c r="C45" s="57" t="s">
        <v>192</v>
      </c>
      <c r="D45" s="58" t="s">
        <v>6</v>
      </c>
      <c r="E45" s="59"/>
      <c r="F45" s="59"/>
      <c r="G45" s="59"/>
      <c r="H45" s="58"/>
      <c r="I45" s="57" t="s">
        <v>205</v>
      </c>
      <c r="J45" s="40"/>
      <c r="K45" s="43"/>
      <c r="M45" s="40"/>
      <c r="N45" s="43"/>
    </row>
    <row r="46" spans="1:15" ht="28.8" x14ac:dyDescent="0.3">
      <c r="A46" s="61" t="s">
        <v>196</v>
      </c>
      <c r="B46" s="56" t="s">
        <v>103</v>
      </c>
      <c r="C46" s="57" t="s">
        <v>197</v>
      </c>
      <c r="D46" s="58" t="s">
        <v>5</v>
      </c>
      <c r="E46" s="59">
        <v>3315</v>
      </c>
      <c r="F46" s="59">
        <v>3247</v>
      </c>
      <c r="G46" s="59"/>
      <c r="H46" s="58"/>
      <c r="I46" s="57" t="s">
        <v>205</v>
      </c>
      <c r="J46" s="40"/>
      <c r="K46" s="43"/>
      <c r="M46" s="40"/>
      <c r="N46" s="43"/>
    </row>
    <row r="47" spans="1:15" ht="28.8" x14ac:dyDescent="0.3">
      <c r="A47" s="61" t="s">
        <v>194</v>
      </c>
      <c r="B47" s="56" t="s">
        <v>103</v>
      </c>
      <c r="C47" s="57" t="s">
        <v>195</v>
      </c>
      <c r="D47" s="58" t="s">
        <v>6</v>
      </c>
      <c r="E47" s="59"/>
      <c r="F47" s="59"/>
      <c r="G47" s="59"/>
      <c r="H47" s="58"/>
      <c r="I47" s="57" t="s">
        <v>205</v>
      </c>
      <c r="K47" s="43"/>
      <c r="N47" s="43"/>
    </row>
    <row r="48" spans="1:15" ht="28.8" x14ac:dyDescent="0.3">
      <c r="A48" s="61" t="s">
        <v>198</v>
      </c>
      <c r="B48" s="56" t="s">
        <v>204</v>
      </c>
      <c r="C48" s="57" t="s">
        <v>203</v>
      </c>
      <c r="D48" s="58" t="s">
        <v>6</v>
      </c>
      <c r="E48" s="58"/>
      <c r="F48" s="58"/>
      <c r="G48" s="59"/>
      <c r="H48" s="58"/>
      <c r="I48" s="57" t="s">
        <v>205</v>
      </c>
    </row>
    <row r="49" spans="1:9" ht="28.8" x14ac:dyDescent="0.3">
      <c r="A49" s="61" t="s">
        <v>199</v>
      </c>
      <c r="B49" s="56" t="s">
        <v>204</v>
      </c>
      <c r="C49" s="57" t="s">
        <v>201</v>
      </c>
      <c r="D49" s="58" t="s">
        <v>6</v>
      </c>
      <c r="E49" s="58"/>
      <c r="F49" s="58"/>
      <c r="G49" s="59"/>
      <c r="H49" s="58"/>
      <c r="I49" s="57" t="s">
        <v>205</v>
      </c>
    </row>
    <row r="50" spans="1:9" ht="28.8" x14ac:dyDescent="0.3">
      <c r="A50" s="61" t="s">
        <v>200</v>
      </c>
      <c r="B50" s="56" t="s">
        <v>204</v>
      </c>
      <c r="C50" s="57" t="s">
        <v>202</v>
      </c>
      <c r="D50" s="58" t="s">
        <v>6</v>
      </c>
      <c r="E50" s="59"/>
      <c r="F50" s="59"/>
      <c r="G50" s="59"/>
      <c r="H50" s="58"/>
      <c r="I50" s="57" t="s">
        <v>205</v>
      </c>
    </row>
    <row r="51" spans="1:9" x14ac:dyDescent="0.3">
      <c r="A51" s="42"/>
      <c r="C51" s="23"/>
      <c r="E51" s="30"/>
      <c r="F51" s="30"/>
      <c r="G51" s="30"/>
    </row>
    <row r="52" spans="1:9" x14ac:dyDescent="0.3">
      <c r="A52" s="42"/>
      <c r="C52" s="23"/>
      <c r="E52" s="30"/>
      <c r="F52" s="30"/>
      <c r="G52" s="30"/>
    </row>
    <row r="53" spans="1:9" x14ac:dyDescent="0.3">
      <c r="A53" s="42"/>
      <c r="C53" s="23"/>
      <c r="E53" s="30"/>
      <c r="F53" s="30"/>
      <c r="G53" s="30"/>
    </row>
    <row r="54" spans="1:9" x14ac:dyDescent="0.3">
      <c r="A54" s="42"/>
      <c r="C54" s="23"/>
      <c r="E54" s="30"/>
      <c r="F54" s="30"/>
      <c r="G54" s="30"/>
    </row>
    <row r="55" spans="1:9" x14ac:dyDescent="0.3">
      <c r="A55" s="42"/>
      <c r="C55" s="23"/>
      <c r="E55" s="30"/>
      <c r="F55" s="30"/>
      <c r="G55" s="30"/>
    </row>
    <row r="56" spans="1:9" x14ac:dyDescent="0.3">
      <c r="A56" s="42"/>
      <c r="C56" s="23"/>
      <c r="E56" s="30"/>
      <c r="F56" s="30"/>
      <c r="G56" s="30"/>
    </row>
    <row r="57" spans="1:9" x14ac:dyDescent="0.3">
      <c r="A57" s="42"/>
      <c r="C57" s="23"/>
      <c r="E57" s="30"/>
      <c r="F57" s="30"/>
      <c r="G57" s="30"/>
    </row>
    <row r="58" spans="1:9" x14ac:dyDescent="0.3">
      <c r="A58" s="42"/>
      <c r="C58" s="23"/>
      <c r="E58" s="30"/>
      <c r="F58" s="30"/>
      <c r="G58" s="30"/>
    </row>
    <row r="59" spans="1:9" x14ac:dyDescent="0.3">
      <c r="A59" s="45"/>
      <c r="C59" s="23"/>
      <c r="E59" s="30"/>
      <c r="F59" s="46"/>
      <c r="G59" s="30"/>
    </row>
    <row r="60" spans="1:9" x14ac:dyDescent="0.3">
      <c r="A60" s="45"/>
      <c r="C60" s="23"/>
      <c r="E60" s="30"/>
      <c r="F60" s="46"/>
      <c r="G60" s="30"/>
    </row>
    <row r="61" spans="1:9" x14ac:dyDescent="0.3">
      <c r="A61" s="45"/>
      <c r="C61" s="23"/>
      <c r="E61" s="30"/>
      <c r="F61" s="47"/>
      <c r="G61" s="30"/>
    </row>
    <row r="62" spans="1:9" x14ac:dyDescent="0.3">
      <c r="A62" s="42"/>
      <c r="C62" s="23"/>
      <c r="E62" s="30"/>
      <c r="F62" s="46"/>
      <c r="G62" s="30"/>
    </row>
    <row r="63" spans="1:9" x14ac:dyDescent="0.3">
      <c r="A63" s="42"/>
      <c r="C63" s="23"/>
      <c r="E63" s="30"/>
      <c r="F63" s="46"/>
      <c r="G63" s="30"/>
    </row>
    <row r="64" spans="1:9" x14ac:dyDescent="0.3">
      <c r="A64" s="48"/>
      <c r="C64" s="23"/>
      <c r="E64" s="30"/>
      <c r="F64" s="30"/>
      <c r="G64" s="30"/>
    </row>
    <row r="65" spans="1:13" x14ac:dyDescent="0.3">
      <c r="A65" s="48"/>
      <c r="C65" s="23"/>
      <c r="E65" s="30"/>
      <c r="F65" s="30"/>
      <c r="G65" s="30"/>
    </row>
    <row r="66" spans="1:13" x14ac:dyDescent="0.3">
      <c r="A66" s="48"/>
      <c r="C66" s="23"/>
      <c r="E66" s="30"/>
      <c r="F66" s="30"/>
      <c r="G66" s="30"/>
    </row>
    <row r="67" spans="1:13" x14ac:dyDescent="0.3">
      <c r="A67" s="48"/>
      <c r="C67" s="23"/>
      <c r="E67" s="30"/>
      <c r="F67" s="30"/>
      <c r="G67" s="30"/>
    </row>
    <row r="68" spans="1:13" x14ac:dyDescent="0.3">
      <c r="A68" s="48"/>
      <c r="C68" s="23"/>
      <c r="E68" s="30"/>
      <c r="F68" s="31"/>
      <c r="G68" s="30"/>
    </row>
    <row r="69" spans="1:13" ht="15" thickBot="1" x14ac:dyDescent="0.35">
      <c r="A69" s="42"/>
      <c r="C69" s="23"/>
      <c r="E69" s="30"/>
      <c r="F69" s="30"/>
      <c r="G69" s="30"/>
    </row>
    <row r="70" spans="1:13" ht="43.2" x14ac:dyDescent="0.3">
      <c r="C70" s="23"/>
      <c r="E70" s="30"/>
      <c r="F70" s="30"/>
      <c r="G70" s="13" t="s">
        <v>47</v>
      </c>
      <c r="H70" s="14" t="s">
        <v>48</v>
      </c>
      <c r="J70" s="15" t="s">
        <v>42</v>
      </c>
      <c r="K70" s="40"/>
      <c r="L70" s="40"/>
      <c r="M70" s="15" t="s">
        <v>43</v>
      </c>
    </row>
    <row r="71" spans="1:13" ht="15" thickBot="1" x14ac:dyDescent="0.35">
      <c r="A71" s="42"/>
      <c r="C71" s="23"/>
      <c r="E71" s="30"/>
      <c r="F71" s="30"/>
      <c r="G71" s="49">
        <f>COUNTIF(G11:G70,"New Tag Required")</f>
        <v>9</v>
      </c>
      <c r="H71" s="50">
        <f>COUNTIF(H11:H70,"New Sign Required")</f>
        <v>7</v>
      </c>
      <c r="J71" s="51">
        <f>COUNTIF(J11:J70,"Installed")</f>
        <v>0</v>
      </c>
      <c r="K71" s="40"/>
      <c r="L71" s="40"/>
      <c r="M71" s="51">
        <f>COUNTIF(M11:M70,"Installed")</f>
        <v>0</v>
      </c>
    </row>
    <row r="72" spans="1:13" x14ac:dyDescent="0.3">
      <c r="A72" s="42"/>
      <c r="C72" s="23"/>
    </row>
    <row r="73" spans="1:13" x14ac:dyDescent="0.3">
      <c r="C73" s="23"/>
    </row>
    <row r="74" spans="1:13" x14ac:dyDescent="0.3">
      <c r="C74" s="23"/>
    </row>
    <row r="75" spans="1:13" x14ac:dyDescent="0.3">
      <c r="C75" s="23"/>
    </row>
    <row r="76" spans="1:13" x14ac:dyDescent="0.3">
      <c r="C76" s="23"/>
    </row>
    <row r="77" spans="1:13" x14ac:dyDescent="0.3">
      <c r="C77" s="23"/>
    </row>
    <row r="78" spans="1:13" x14ac:dyDescent="0.3">
      <c r="C78" s="23"/>
    </row>
    <row r="79" spans="1:13" x14ac:dyDescent="0.3">
      <c r="C79" s="23"/>
    </row>
    <row r="80" spans="1:13" x14ac:dyDescent="0.3">
      <c r="C80" s="23"/>
    </row>
    <row r="81" spans="3:3" x14ac:dyDescent="0.3">
      <c r="C81" s="23"/>
    </row>
    <row r="82" spans="3:3" x14ac:dyDescent="0.3">
      <c r="C82" s="23"/>
    </row>
    <row r="83" spans="3:3" x14ac:dyDescent="0.3">
      <c r="C83" s="23"/>
    </row>
    <row r="84" spans="3:3" x14ac:dyDescent="0.3">
      <c r="C84" s="23"/>
    </row>
    <row r="85" spans="3:3" x14ac:dyDescent="0.3">
      <c r="C85" s="23"/>
    </row>
    <row r="86" spans="3:3" x14ac:dyDescent="0.3">
      <c r="C86" s="23"/>
    </row>
    <row r="87" spans="3:3" x14ac:dyDescent="0.3">
      <c r="C87" s="23"/>
    </row>
    <row r="88" spans="3:3" x14ac:dyDescent="0.3">
      <c r="C88" s="23"/>
    </row>
    <row r="89" spans="3:3" x14ac:dyDescent="0.3">
      <c r="C89" s="23"/>
    </row>
    <row r="90" spans="3:3" x14ac:dyDescent="0.3">
      <c r="C90" s="23"/>
    </row>
    <row r="91" spans="3:3" x14ac:dyDescent="0.3">
      <c r="C91" s="23"/>
    </row>
    <row r="92" spans="3:3" x14ac:dyDescent="0.3">
      <c r="C92" s="23"/>
    </row>
    <row r="93" spans="3:3" x14ac:dyDescent="0.3">
      <c r="C93" s="23"/>
    </row>
    <row r="94" spans="3:3" x14ac:dyDescent="0.3">
      <c r="C94" s="23"/>
    </row>
    <row r="95" spans="3:3" x14ac:dyDescent="0.3">
      <c r="C95" s="23"/>
    </row>
    <row r="96" spans="3:3" x14ac:dyDescent="0.3">
      <c r="C96" s="23"/>
    </row>
    <row r="97" spans="3:3" x14ac:dyDescent="0.3">
      <c r="C97" s="23"/>
    </row>
    <row r="98" spans="3:3" x14ac:dyDescent="0.3">
      <c r="C98" s="23"/>
    </row>
    <row r="99" spans="3:3" x14ac:dyDescent="0.3">
      <c r="C99" s="23"/>
    </row>
    <row r="100" spans="3:3" x14ac:dyDescent="0.3">
      <c r="C100" s="23"/>
    </row>
    <row r="217" spans="3:3" x14ac:dyDescent="0.3">
      <c r="C217" s="22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16 G50:G69 G35:G39 G41:G47 G6:G10 G30:G32 G27 G25 G23 G21 G19">
    <cfRule type="containsText" dxfId="255" priority="270" operator="containsText" text="New Tag Required">
      <formula>NOT(ISERROR(SEARCH("New Tag Required",G6)))</formula>
    </cfRule>
  </conditionalFormatting>
  <conditionalFormatting sqref="D15:D16 D21 D23 D25 D27 D50:D116 D35:D39 D41:D47 D19 D6:D11 D30:D32">
    <cfRule type="containsText" dxfId="254" priority="269" operator="containsText" text="Yes">
      <formula>NOT(ISERROR(SEARCH("Yes",D6)))</formula>
    </cfRule>
  </conditionalFormatting>
  <conditionalFormatting sqref="H217:H438 H72:H116 H16 H21 H23 H25 H27 H50:H69 H35:H39 H41:H47 H19 H6:H10 H30:H32">
    <cfRule type="containsText" dxfId="253" priority="257" operator="containsText" text="New Sign Required">
      <formula>NOT(ISERROR(SEARCH("New Sign Required",H6)))</formula>
    </cfRule>
  </conditionalFormatting>
  <conditionalFormatting sqref="G72:G116 G16:H16 G50:G69 H50:H56 G35:H39 G41:H47 G6:H10 G30:H32 G27:H27 G25:H25 G23:H23 G21:H21 G19:H19">
    <cfRule type="containsText" dxfId="252" priority="256" operator="containsText" text="Action Required">
      <formula>NOT(ISERROR(SEARCH("Action Required",G6)))</formula>
    </cfRule>
  </conditionalFormatting>
  <conditionalFormatting sqref="H56:H69 H72:H116">
    <cfRule type="containsText" dxfId="251" priority="255" operator="containsText" text="Action Required">
      <formula>NOT(ISERROR(SEARCH("Action Required",H56)))</formula>
    </cfRule>
  </conditionalFormatting>
  <conditionalFormatting sqref="G11">
    <cfRule type="containsText" dxfId="250" priority="197" operator="containsText" text="New Tag Required">
      <formula>NOT(ISERROR(SEARCH("New Tag Required",G11)))</formula>
    </cfRule>
  </conditionalFormatting>
  <conditionalFormatting sqref="H11">
    <cfRule type="containsText" dxfId="249" priority="195" operator="containsText" text="New Sign Required">
      <formula>NOT(ISERROR(SEARCH("New Sign Required",H11)))</formula>
    </cfRule>
  </conditionalFormatting>
  <conditionalFormatting sqref="G11">
    <cfRule type="containsText" dxfId="248" priority="194" operator="containsText" text="Action Required">
      <formula>NOT(ISERROR(SEARCH("Action Required",G11)))</formula>
    </cfRule>
  </conditionalFormatting>
  <conditionalFormatting sqref="H11">
    <cfRule type="containsText" dxfId="247" priority="193" operator="containsText" text="Action Required">
      <formula>NOT(ISERROR(SEARCH("Action Required",H11)))</formula>
    </cfRule>
  </conditionalFormatting>
  <conditionalFormatting sqref="G11">
    <cfRule type="containsText" dxfId="246" priority="192" operator="containsText" text="New Tag Required">
      <formula>NOT(ISERROR(SEARCH("New Tag Required",G11)))</formula>
    </cfRule>
  </conditionalFormatting>
  <conditionalFormatting sqref="D11">
    <cfRule type="containsText" dxfId="245" priority="191" operator="containsText" text="Yes">
      <formula>NOT(ISERROR(SEARCH("Yes",D11)))</formula>
    </cfRule>
  </conditionalFormatting>
  <conditionalFormatting sqref="G11">
    <cfRule type="containsText" dxfId="244" priority="190" operator="containsText" text="Action Required">
      <formula>NOT(ISERROR(SEARCH("Action Required",G11)))</formula>
    </cfRule>
  </conditionalFormatting>
  <conditionalFormatting sqref="D117:D216">
    <cfRule type="containsText" dxfId="243" priority="189" operator="containsText" text="Yes">
      <formula>NOT(ISERROR(SEARCH("Yes",D117)))</formula>
    </cfRule>
  </conditionalFormatting>
  <conditionalFormatting sqref="H117:H216">
    <cfRule type="containsText" dxfId="242" priority="188" operator="containsText" text="New Sign Required">
      <formula>NOT(ISERROR(SEARCH("New Sign Required",H117)))</formula>
    </cfRule>
  </conditionalFormatting>
  <conditionalFormatting sqref="G117:G216">
    <cfRule type="containsText" dxfId="241" priority="187" operator="containsText" text="Action Required">
      <formula>NOT(ISERROR(SEARCH("Action Required",G117)))</formula>
    </cfRule>
  </conditionalFormatting>
  <conditionalFormatting sqref="H117:H216">
    <cfRule type="containsText" dxfId="240" priority="186" operator="containsText" text="Action Required">
      <formula>NOT(ISERROR(SEARCH("Action Required",H117)))</formula>
    </cfRule>
  </conditionalFormatting>
  <conditionalFormatting sqref="D17">
    <cfRule type="containsText" dxfId="239" priority="183" operator="containsText" text="Yes">
      <formula>NOT(ISERROR(SEARCH("Yes",D17)))</formula>
    </cfRule>
  </conditionalFormatting>
  <conditionalFormatting sqref="D13">
    <cfRule type="containsText" dxfId="238" priority="172" operator="containsText" text="Yes">
      <formula>NOT(ISERROR(SEARCH("Yes",D13)))</formula>
    </cfRule>
  </conditionalFormatting>
  <conditionalFormatting sqref="G13">
    <cfRule type="containsText" dxfId="237" priority="171" operator="containsText" text="New Tag Required">
      <formula>NOT(ISERROR(SEARCH("New Tag Required",G13)))</formula>
    </cfRule>
  </conditionalFormatting>
  <conditionalFormatting sqref="H13">
    <cfRule type="containsText" dxfId="236" priority="170" operator="containsText" text="New Sign Required">
      <formula>NOT(ISERROR(SEARCH("New Sign Required",H13)))</formula>
    </cfRule>
  </conditionalFormatting>
  <conditionalFormatting sqref="G13">
    <cfRule type="containsText" dxfId="235" priority="169" operator="containsText" text="Action Required">
      <formula>NOT(ISERROR(SEARCH("Action Required",G13)))</formula>
    </cfRule>
  </conditionalFormatting>
  <conditionalFormatting sqref="H13">
    <cfRule type="containsText" dxfId="234" priority="168" operator="containsText" text="Action Required">
      <formula>NOT(ISERROR(SEARCH("Action Required",H13)))</formula>
    </cfRule>
  </conditionalFormatting>
  <conditionalFormatting sqref="G15">
    <cfRule type="containsText" dxfId="233" priority="167" operator="containsText" text="New Tag Required">
      <formula>NOT(ISERROR(SEARCH("New Tag Required",G15)))</formula>
    </cfRule>
  </conditionalFormatting>
  <conditionalFormatting sqref="H15">
    <cfRule type="containsText" dxfId="232" priority="166" operator="containsText" text="New Sign Required">
      <formula>NOT(ISERROR(SEARCH("New Sign Required",H15)))</formula>
    </cfRule>
  </conditionalFormatting>
  <conditionalFormatting sqref="G15">
    <cfRule type="containsText" dxfId="231" priority="165" operator="containsText" text="Action Required">
      <formula>NOT(ISERROR(SEARCH("Action Required",G15)))</formula>
    </cfRule>
  </conditionalFormatting>
  <conditionalFormatting sqref="H15">
    <cfRule type="containsText" dxfId="230" priority="164" operator="containsText" text="Action Required">
      <formula>NOT(ISERROR(SEARCH("Action Required",H15)))</formula>
    </cfRule>
  </conditionalFormatting>
  <conditionalFormatting sqref="J2:N2">
    <cfRule type="cellIs" dxfId="229" priority="163" operator="notEqual">
      <formula>0</formula>
    </cfRule>
  </conditionalFormatting>
  <conditionalFormatting sqref="J13 J15:J17 J21 J23 J25 J27 J35:J39 J41:J46 J19 J6:J11 J30:J32">
    <cfRule type="cellIs" dxfId="228" priority="162" operator="equal">
      <formula>0</formula>
    </cfRule>
  </conditionalFormatting>
  <conditionalFormatting sqref="M13 M15:M17 M21 M23 M25 M27 M35:M39 M41:M46 M19 M6:M11 M30:M32">
    <cfRule type="cellIs" dxfId="227" priority="161" operator="equal">
      <formula>0</formula>
    </cfRule>
  </conditionalFormatting>
  <conditionalFormatting sqref="M13 J13 M15:M17 J15:J17 M21 J21 J23 M23 M25 J25 J27 M27 J35:J39 M35:M39 M41:M46 J41:J46 J19 M19 J6:J11 M6:M11 M30:M32 J30:J32">
    <cfRule type="cellIs" dxfId="226" priority="158" operator="equal">
      <formula>"In Progress"</formula>
    </cfRule>
    <cfRule type="cellIs" dxfId="225" priority="159" operator="equal">
      <formula>"Log Issues"</formula>
    </cfRule>
    <cfRule type="cellIs" dxfId="224" priority="160" operator="equal">
      <formula>"N/A"</formula>
    </cfRule>
  </conditionalFormatting>
  <conditionalFormatting sqref="K13:L13 K15:L17 K19:L19 K6:L11">
    <cfRule type="expression" dxfId="223" priority="157">
      <formula>$J6="Log Issues"</formula>
    </cfRule>
  </conditionalFormatting>
  <conditionalFormatting sqref="N11 N13 N15:N17 N19 N6:N9">
    <cfRule type="expression" dxfId="222" priority="156">
      <formula>$M6="Log Issues"</formula>
    </cfRule>
  </conditionalFormatting>
  <conditionalFormatting sqref="G17">
    <cfRule type="containsText" dxfId="221" priority="155" operator="containsText" text="New Tag Required">
      <formula>NOT(ISERROR(SEARCH("New Tag Required",G17)))</formula>
    </cfRule>
  </conditionalFormatting>
  <conditionalFormatting sqref="H17">
    <cfRule type="containsText" dxfId="220" priority="154" operator="containsText" text="New Sign Required">
      <formula>NOT(ISERROR(SEARCH("New Sign Required",H17)))</formula>
    </cfRule>
  </conditionalFormatting>
  <conditionalFormatting sqref="G17">
    <cfRule type="containsText" dxfId="219" priority="153" operator="containsText" text="Action Required">
      <formula>NOT(ISERROR(SEARCH("Action Required",G17)))</formula>
    </cfRule>
  </conditionalFormatting>
  <conditionalFormatting sqref="H17">
    <cfRule type="containsText" dxfId="218" priority="152" operator="containsText" text="Action Required">
      <formula>NOT(ISERROR(SEARCH("Action Required",H17)))</formula>
    </cfRule>
  </conditionalFormatting>
  <conditionalFormatting sqref="H13 H15:H17 H21 H23 H25 H27 H50:H1048576 H35:H39 H41:H47 H19 H1:H11 H30:H32">
    <cfRule type="containsText" dxfId="217" priority="150" operator="containsText" text="Remove Old Sign">
      <formula>NOT(ISERROR(SEARCH("Remove Old Sign",H1)))</formula>
    </cfRule>
    <cfRule type="containsText" dxfId="216" priority="151" operator="containsText" text="Move Sign to New Location">
      <formula>NOT(ISERROR(SEARCH("Move Sign to New Location",H1)))</formula>
    </cfRule>
  </conditionalFormatting>
  <conditionalFormatting sqref="G50:G1048576 G35:G39 G41:G47 G30:G32 G27 G25 G23 G21 G19 G1:G11 G13 G15:G17">
    <cfRule type="containsText" dxfId="215" priority="149" operator="containsText" text="Remove Old Tag">
      <formula>NOT(ISERROR(SEARCH("Remove Old Tag",G1)))</formula>
    </cfRule>
  </conditionalFormatting>
  <conditionalFormatting sqref="D48:D49">
    <cfRule type="containsText" dxfId="214" priority="148" operator="containsText" text="Yes">
      <formula>NOT(ISERROR(SEARCH("Yes",D48)))</formula>
    </cfRule>
  </conditionalFormatting>
  <conditionalFormatting sqref="G48:G49">
    <cfRule type="containsText" dxfId="213" priority="147" operator="containsText" text="New Tag Required">
      <formula>NOT(ISERROR(SEARCH("New Tag Required",G48)))</formula>
    </cfRule>
  </conditionalFormatting>
  <conditionalFormatting sqref="G48:G49">
    <cfRule type="containsText" dxfId="212" priority="146" operator="containsText" text="Action Required">
      <formula>NOT(ISERROR(SEARCH("Action Required",G48)))</formula>
    </cfRule>
  </conditionalFormatting>
  <conditionalFormatting sqref="G48:G49">
    <cfRule type="containsText" dxfId="211" priority="145" operator="containsText" text="Remove Old Tag">
      <formula>NOT(ISERROR(SEARCH("Remove Old Tag",G48)))</formula>
    </cfRule>
  </conditionalFormatting>
  <conditionalFormatting sqref="H48:H49">
    <cfRule type="containsText" dxfId="210" priority="144" operator="containsText" text="New Sign Required">
      <formula>NOT(ISERROR(SEARCH("New Sign Required",H48)))</formula>
    </cfRule>
  </conditionalFormatting>
  <conditionalFormatting sqref="H48:H49">
    <cfRule type="containsText" dxfId="209" priority="143" operator="containsText" text="Action Required">
      <formula>NOT(ISERROR(SEARCH("Action Required",H48)))</formula>
    </cfRule>
  </conditionalFormatting>
  <conditionalFormatting sqref="H48:H49">
    <cfRule type="containsText" dxfId="208" priority="141" operator="containsText" text="Remove Old Sign">
      <formula>NOT(ISERROR(SEARCH("Remove Old Sign",H48)))</formula>
    </cfRule>
    <cfRule type="containsText" dxfId="207" priority="142" operator="containsText" text="Move Sign to New Location">
      <formula>NOT(ISERROR(SEARCH("Move Sign to New Location",H48)))</formula>
    </cfRule>
  </conditionalFormatting>
  <conditionalFormatting sqref="G12">
    <cfRule type="containsText" dxfId="206" priority="125" operator="containsText" text="New Tag Required">
      <formula>NOT(ISERROR(SEARCH("New Tag Required",G12)))</formula>
    </cfRule>
  </conditionalFormatting>
  <conditionalFormatting sqref="D12">
    <cfRule type="containsText" dxfId="205" priority="124" operator="containsText" text="Yes">
      <formula>NOT(ISERROR(SEARCH("Yes",D12)))</formula>
    </cfRule>
  </conditionalFormatting>
  <conditionalFormatting sqref="H12">
    <cfRule type="containsText" dxfId="204" priority="123" operator="containsText" text="New Sign Required">
      <formula>NOT(ISERROR(SEARCH("New Sign Required",H12)))</formula>
    </cfRule>
  </conditionalFormatting>
  <conditionalFormatting sqref="G12:H12">
    <cfRule type="containsText" dxfId="203" priority="122" operator="containsText" text="Action Required">
      <formula>NOT(ISERROR(SEARCH("Action Required",G12)))</formula>
    </cfRule>
  </conditionalFormatting>
  <conditionalFormatting sqref="J12">
    <cfRule type="cellIs" dxfId="202" priority="121" operator="equal">
      <formula>0</formula>
    </cfRule>
  </conditionalFormatting>
  <conditionalFormatting sqref="M12">
    <cfRule type="cellIs" dxfId="201" priority="120" operator="equal">
      <formula>0</formula>
    </cfRule>
  </conditionalFormatting>
  <conditionalFormatting sqref="M12 J12">
    <cfRule type="cellIs" dxfId="200" priority="117" operator="equal">
      <formula>"In Progress"</formula>
    </cfRule>
    <cfRule type="cellIs" dxfId="199" priority="118" operator="equal">
      <formula>"Log Issues"</formula>
    </cfRule>
    <cfRule type="cellIs" dxfId="198" priority="119" operator="equal">
      <formula>"N/A"</formula>
    </cfRule>
  </conditionalFormatting>
  <conditionalFormatting sqref="K12:L12">
    <cfRule type="expression" dxfId="197" priority="116">
      <formula>$J12="Log Issues"</formula>
    </cfRule>
  </conditionalFormatting>
  <conditionalFormatting sqref="N12">
    <cfRule type="expression" dxfId="196" priority="115">
      <formula>$M12="Log Issues"</formula>
    </cfRule>
  </conditionalFormatting>
  <conditionalFormatting sqref="H12">
    <cfRule type="containsText" dxfId="195" priority="113" operator="containsText" text="Remove Old Sign">
      <formula>NOT(ISERROR(SEARCH("Remove Old Sign",H12)))</formula>
    </cfRule>
    <cfRule type="containsText" dxfId="194" priority="114" operator="containsText" text="Move Sign to New Location">
      <formula>NOT(ISERROR(SEARCH("Move Sign to New Location",H12)))</formula>
    </cfRule>
  </conditionalFormatting>
  <conditionalFormatting sqref="G12">
    <cfRule type="containsText" dxfId="193" priority="112" operator="containsText" text="Remove Old Tag">
      <formula>NOT(ISERROR(SEARCH("Remove Old Tag",G12)))</formula>
    </cfRule>
  </conditionalFormatting>
  <conditionalFormatting sqref="G14">
    <cfRule type="containsText" dxfId="192" priority="111" operator="containsText" text="New Tag Required">
      <formula>NOT(ISERROR(SEARCH("New Tag Required",G14)))</formula>
    </cfRule>
  </conditionalFormatting>
  <conditionalFormatting sqref="D14">
    <cfRule type="containsText" dxfId="191" priority="110" operator="containsText" text="Yes">
      <formula>NOT(ISERROR(SEARCH("Yes",D14)))</formula>
    </cfRule>
  </conditionalFormatting>
  <conditionalFormatting sqref="H14">
    <cfRule type="containsText" dxfId="190" priority="109" operator="containsText" text="New Sign Required">
      <formula>NOT(ISERROR(SEARCH("New Sign Required",H14)))</formula>
    </cfRule>
  </conditionalFormatting>
  <conditionalFormatting sqref="G14:H14">
    <cfRule type="containsText" dxfId="189" priority="108" operator="containsText" text="Action Required">
      <formula>NOT(ISERROR(SEARCH("Action Required",G14)))</formula>
    </cfRule>
  </conditionalFormatting>
  <conditionalFormatting sqref="J14">
    <cfRule type="cellIs" dxfId="188" priority="107" operator="equal">
      <formula>0</formula>
    </cfRule>
  </conditionalFormatting>
  <conditionalFormatting sqref="M14">
    <cfRule type="cellIs" dxfId="187" priority="106" operator="equal">
      <formula>0</formula>
    </cfRule>
  </conditionalFormatting>
  <conditionalFormatting sqref="J14 M14">
    <cfRule type="cellIs" dxfId="186" priority="103" operator="equal">
      <formula>"In Progress"</formula>
    </cfRule>
    <cfRule type="cellIs" dxfId="185" priority="104" operator="equal">
      <formula>"Log Issues"</formula>
    </cfRule>
    <cfRule type="cellIs" dxfId="184" priority="105" operator="equal">
      <formula>"N/A"</formula>
    </cfRule>
  </conditionalFormatting>
  <conditionalFormatting sqref="K14:L14">
    <cfRule type="expression" dxfId="183" priority="102">
      <formula>$J14="Log Issues"</formula>
    </cfRule>
  </conditionalFormatting>
  <conditionalFormatting sqref="N14">
    <cfRule type="expression" dxfId="182" priority="101">
      <formula>$M14="Log Issues"</formula>
    </cfRule>
  </conditionalFormatting>
  <conditionalFormatting sqref="H14">
    <cfRule type="containsText" dxfId="181" priority="99" operator="containsText" text="Remove Old Sign">
      <formula>NOT(ISERROR(SEARCH("Remove Old Sign",H14)))</formula>
    </cfRule>
    <cfRule type="containsText" dxfId="180" priority="100" operator="containsText" text="Move Sign to New Location">
      <formula>NOT(ISERROR(SEARCH("Move Sign to New Location",H14)))</formula>
    </cfRule>
  </conditionalFormatting>
  <conditionalFormatting sqref="G14">
    <cfRule type="containsText" dxfId="179" priority="98" operator="containsText" text="Remove Old Tag">
      <formula>NOT(ISERROR(SEARCH("Remove Old Tag",G14)))</formula>
    </cfRule>
  </conditionalFormatting>
  <conditionalFormatting sqref="G18">
    <cfRule type="containsText" dxfId="178" priority="97" operator="containsText" text="New Tag Required">
      <formula>NOT(ISERROR(SEARCH("New Tag Required",G18)))</formula>
    </cfRule>
  </conditionalFormatting>
  <conditionalFormatting sqref="D18">
    <cfRule type="containsText" dxfId="177" priority="96" operator="containsText" text="Yes">
      <formula>NOT(ISERROR(SEARCH("Yes",D18)))</formula>
    </cfRule>
  </conditionalFormatting>
  <conditionalFormatting sqref="H18">
    <cfRule type="containsText" dxfId="176" priority="95" operator="containsText" text="New Sign Required">
      <formula>NOT(ISERROR(SEARCH("New Sign Required",H18)))</formula>
    </cfRule>
  </conditionalFormatting>
  <conditionalFormatting sqref="G18:H18">
    <cfRule type="containsText" dxfId="175" priority="94" operator="containsText" text="Action Required">
      <formula>NOT(ISERROR(SEARCH("Action Required",G18)))</formula>
    </cfRule>
  </conditionalFormatting>
  <conditionalFormatting sqref="J18">
    <cfRule type="cellIs" dxfId="174" priority="93" operator="equal">
      <formula>0</formula>
    </cfRule>
  </conditionalFormatting>
  <conditionalFormatting sqref="M18">
    <cfRule type="cellIs" dxfId="173" priority="92" operator="equal">
      <formula>0</formula>
    </cfRule>
  </conditionalFormatting>
  <conditionalFormatting sqref="M18 J18">
    <cfRule type="cellIs" dxfId="172" priority="89" operator="equal">
      <formula>"In Progress"</formula>
    </cfRule>
    <cfRule type="cellIs" dxfId="171" priority="90" operator="equal">
      <formula>"Log Issues"</formula>
    </cfRule>
    <cfRule type="cellIs" dxfId="170" priority="91" operator="equal">
      <formula>"N/A"</formula>
    </cfRule>
  </conditionalFormatting>
  <conditionalFormatting sqref="K18:L18">
    <cfRule type="expression" dxfId="169" priority="88">
      <formula>$J18="Log Issues"</formula>
    </cfRule>
  </conditionalFormatting>
  <conditionalFormatting sqref="N18">
    <cfRule type="expression" dxfId="168" priority="87">
      <formula>$M18="Log Issues"</formula>
    </cfRule>
  </conditionalFormatting>
  <conditionalFormatting sqref="H18">
    <cfRule type="containsText" dxfId="167" priority="85" operator="containsText" text="Remove Old Sign">
      <formula>NOT(ISERROR(SEARCH("Remove Old Sign",H18)))</formula>
    </cfRule>
    <cfRule type="containsText" dxfId="166" priority="86" operator="containsText" text="Move Sign to New Location">
      <formula>NOT(ISERROR(SEARCH("Move Sign to New Location",H18)))</formula>
    </cfRule>
  </conditionalFormatting>
  <conditionalFormatting sqref="G18">
    <cfRule type="containsText" dxfId="165" priority="84" operator="containsText" text="Remove Old Tag">
      <formula>NOT(ISERROR(SEARCH("Remove Old Tag",G18)))</formula>
    </cfRule>
  </conditionalFormatting>
  <conditionalFormatting sqref="G20">
    <cfRule type="containsText" dxfId="164" priority="83" operator="containsText" text="New Tag Required">
      <formula>NOT(ISERROR(SEARCH("New Tag Required",G20)))</formula>
    </cfRule>
  </conditionalFormatting>
  <conditionalFormatting sqref="D20">
    <cfRule type="containsText" dxfId="163" priority="82" operator="containsText" text="Yes">
      <formula>NOT(ISERROR(SEARCH("Yes",D20)))</formula>
    </cfRule>
  </conditionalFormatting>
  <conditionalFormatting sqref="H20">
    <cfRule type="containsText" dxfId="162" priority="81" operator="containsText" text="New Sign Required">
      <formula>NOT(ISERROR(SEARCH("New Sign Required",H20)))</formula>
    </cfRule>
  </conditionalFormatting>
  <conditionalFormatting sqref="G20:H20">
    <cfRule type="containsText" dxfId="161" priority="80" operator="containsText" text="Action Required">
      <formula>NOT(ISERROR(SEARCH("Action Required",G20)))</formula>
    </cfRule>
  </conditionalFormatting>
  <conditionalFormatting sqref="J20">
    <cfRule type="cellIs" dxfId="160" priority="79" operator="equal">
      <formula>0</formula>
    </cfRule>
  </conditionalFormatting>
  <conditionalFormatting sqref="M20">
    <cfRule type="cellIs" dxfId="159" priority="78" operator="equal">
      <formula>0</formula>
    </cfRule>
  </conditionalFormatting>
  <conditionalFormatting sqref="M20 J20">
    <cfRule type="cellIs" dxfId="158" priority="75" operator="equal">
      <formula>"In Progress"</formula>
    </cfRule>
    <cfRule type="cellIs" dxfId="157" priority="76" operator="equal">
      <formula>"Log Issues"</formula>
    </cfRule>
    <cfRule type="cellIs" dxfId="156" priority="77" operator="equal">
      <formula>"N/A"</formula>
    </cfRule>
  </conditionalFormatting>
  <conditionalFormatting sqref="H20">
    <cfRule type="containsText" dxfId="155" priority="73" operator="containsText" text="Remove Old Sign">
      <formula>NOT(ISERROR(SEARCH("Remove Old Sign",H20)))</formula>
    </cfRule>
    <cfRule type="containsText" dxfId="154" priority="74" operator="containsText" text="Move Sign to New Location">
      <formula>NOT(ISERROR(SEARCH("Move Sign to New Location",H20)))</formula>
    </cfRule>
  </conditionalFormatting>
  <conditionalFormatting sqref="G20">
    <cfRule type="containsText" dxfId="153" priority="72" operator="containsText" text="Remove Old Tag">
      <formula>NOT(ISERROR(SEARCH("Remove Old Tag",G20)))</formula>
    </cfRule>
  </conditionalFormatting>
  <conditionalFormatting sqref="G22">
    <cfRule type="containsText" dxfId="152" priority="71" operator="containsText" text="New Tag Required">
      <formula>NOT(ISERROR(SEARCH("New Tag Required",G22)))</formula>
    </cfRule>
  </conditionalFormatting>
  <conditionalFormatting sqref="D22">
    <cfRule type="containsText" dxfId="151" priority="70" operator="containsText" text="Yes">
      <formula>NOT(ISERROR(SEARCH("Yes",D22)))</formula>
    </cfRule>
  </conditionalFormatting>
  <conditionalFormatting sqref="H22">
    <cfRule type="containsText" dxfId="150" priority="69" operator="containsText" text="New Sign Required">
      <formula>NOT(ISERROR(SEARCH("New Sign Required",H22)))</formula>
    </cfRule>
  </conditionalFormatting>
  <conditionalFormatting sqref="G22:H22">
    <cfRule type="containsText" dxfId="149" priority="68" operator="containsText" text="Action Required">
      <formula>NOT(ISERROR(SEARCH("Action Required",G22)))</formula>
    </cfRule>
  </conditionalFormatting>
  <conditionalFormatting sqref="H22">
    <cfRule type="containsText" dxfId="148" priority="66" operator="containsText" text="Remove Old Sign">
      <formula>NOT(ISERROR(SEARCH("Remove Old Sign",H22)))</formula>
    </cfRule>
    <cfRule type="containsText" dxfId="147" priority="67" operator="containsText" text="Move Sign to New Location">
      <formula>NOT(ISERROR(SEARCH("Move Sign to New Location",H22)))</formula>
    </cfRule>
  </conditionalFormatting>
  <conditionalFormatting sqref="G22">
    <cfRule type="containsText" dxfId="146" priority="65" operator="containsText" text="Remove Old Tag">
      <formula>NOT(ISERROR(SEARCH("Remove Old Tag",G22)))</formula>
    </cfRule>
  </conditionalFormatting>
  <conditionalFormatting sqref="D24">
    <cfRule type="containsText" dxfId="145" priority="64" operator="containsText" text="Yes">
      <formula>NOT(ISERROR(SEARCH("Yes",D24)))</formula>
    </cfRule>
  </conditionalFormatting>
  <conditionalFormatting sqref="G24">
    <cfRule type="containsText" dxfId="144" priority="63" operator="containsText" text="New Tag Required">
      <formula>NOT(ISERROR(SEARCH("New Tag Required",G24)))</formula>
    </cfRule>
  </conditionalFormatting>
  <conditionalFormatting sqref="G24">
    <cfRule type="containsText" dxfId="143" priority="62" operator="containsText" text="Action Required">
      <formula>NOT(ISERROR(SEARCH("Action Required",G24)))</formula>
    </cfRule>
  </conditionalFormatting>
  <conditionalFormatting sqref="G24">
    <cfRule type="containsText" dxfId="142" priority="61" operator="containsText" text="Remove Old Tag">
      <formula>NOT(ISERROR(SEARCH("Remove Old Tag",G24)))</formula>
    </cfRule>
  </conditionalFormatting>
  <conditionalFormatting sqref="H24">
    <cfRule type="containsText" dxfId="141" priority="60" operator="containsText" text="New Sign Required">
      <formula>NOT(ISERROR(SEARCH("New Sign Required",H24)))</formula>
    </cfRule>
  </conditionalFormatting>
  <conditionalFormatting sqref="H24">
    <cfRule type="containsText" dxfId="140" priority="59" operator="containsText" text="Action Required">
      <formula>NOT(ISERROR(SEARCH("Action Required",H24)))</formula>
    </cfRule>
  </conditionalFormatting>
  <conditionalFormatting sqref="H24">
    <cfRule type="containsText" dxfId="139" priority="57" operator="containsText" text="Remove Old Sign">
      <formula>NOT(ISERROR(SEARCH("Remove Old Sign",H24)))</formula>
    </cfRule>
    <cfRule type="containsText" dxfId="138" priority="58" operator="containsText" text="Move Sign to New Location">
      <formula>NOT(ISERROR(SEARCH("Move Sign to New Location",H24)))</formula>
    </cfRule>
  </conditionalFormatting>
  <conditionalFormatting sqref="D26">
    <cfRule type="containsText" dxfId="137" priority="56" operator="containsText" text="Yes">
      <formula>NOT(ISERROR(SEARCH("Yes",D26)))</formula>
    </cfRule>
  </conditionalFormatting>
  <conditionalFormatting sqref="G26">
    <cfRule type="containsText" dxfId="136" priority="55" operator="containsText" text="New Tag Required">
      <formula>NOT(ISERROR(SEARCH("New Tag Required",G26)))</formula>
    </cfRule>
  </conditionalFormatting>
  <conditionalFormatting sqref="G26">
    <cfRule type="containsText" dxfId="135" priority="54" operator="containsText" text="Action Required">
      <formula>NOT(ISERROR(SEARCH("Action Required",G26)))</formula>
    </cfRule>
  </conditionalFormatting>
  <conditionalFormatting sqref="G26">
    <cfRule type="containsText" dxfId="134" priority="53" operator="containsText" text="Remove Old Tag">
      <formula>NOT(ISERROR(SEARCH("Remove Old Tag",G26)))</formula>
    </cfRule>
  </conditionalFormatting>
  <conditionalFormatting sqref="H26">
    <cfRule type="containsText" dxfId="133" priority="52" operator="containsText" text="New Sign Required">
      <formula>NOT(ISERROR(SEARCH("New Sign Required",H26)))</formula>
    </cfRule>
  </conditionalFormatting>
  <conditionalFormatting sqref="H26">
    <cfRule type="containsText" dxfId="132" priority="51" operator="containsText" text="Action Required">
      <formula>NOT(ISERROR(SEARCH("Action Required",H26)))</formula>
    </cfRule>
  </conditionalFormatting>
  <conditionalFormatting sqref="H26">
    <cfRule type="containsText" dxfId="131" priority="49" operator="containsText" text="Remove Old Sign">
      <formula>NOT(ISERROR(SEARCH("Remove Old Sign",H26)))</formula>
    </cfRule>
    <cfRule type="containsText" dxfId="130" priority="50" operator="containsText" text="Move Sign to New Location">
      <formula>NOT(ISERROR(SEARCH("Move Sign to New Location",H26)))</formula>
    </cfRule>
  </conditionalFormatting>
  <conditionalFormatting sqref="D28">
    <cfRule type="containsText" dxfId="129" priority="48" operator="containsText" text="Yes">
      <formula>NOT(ISERROR(SEARCH("Yes",D28)))</formula>
    </cfRule>
  </conditionalFormatting>
  <conditionalFormatting sqref="G28">
    <cfRule type="containsText" dxfId="128" priority="47" operator="containsText" text="New Tag Required">
      <formula>NOT(ISERROR(SEARCH("New Tag Required",G28)))</formula>
    </cfRule>
  </conditionalFormatting>
  <conditionalFormatting sqref="H28">
    <cfRule type="containsText" dxfId="127" priority="46" operator="containsText" text="New Sign Required">
      <formula>NOT(ISERROR(SEARCH("New Sign Required",H28)))</formula>
    </cfRule>
  </conditionalFormatting>
  <conditionalFormatting sqref="G28">
    <cfRule type="containsText" dxfId="126" priority="45" operator="containsText" text="Action Required">
      <formula>NOT(ISERROR(SEARCH("Action Required",G28)))</formula>
    </cfRule>
  </conditionalFormatting>
  <conditionalFormatting sqref="H28">
    <cfRule type="containsText" dxfId="125" priority="44" operator="containsText" text="Action Required">
      <formula>NOT(ISERROR(SEARCH("Action Required",H28)))</formula>
    </cfRule>
  </conditionalFormatting>
  <conditionalFormatting sqref="H28">
    <cfRule type="containsText" dxfId="124" priority="42" operator="containsText" text="Remove Old Sign">
      <formula>NOT(ISERROR(SEARCH("Remove Old Sign",H28)))</formula>
    </cfRule>
    <cfRule type="containsText" dxfId="123" priority="43" operator="containsText" text="Move Sign to New Location">
      <formula>NOT(ISERROR(SEARCH("Move Sign to New Location",H28)))</formula>
    </cfRule>
  </conditionalFormatting>
  <conditionalFormatting sqref="G28">
    <cfRule type="containsText" dxfId="122" priority="41" operator="containsText" text="Remove Old Tag">
      <formula>NOT(ISERROR(SEARCH("Remove Old Tag",G28)))</formula>
    </cfRule>
  </conditionalFormatting>
  <conditionalFormatting sqref="G34">
    <cfRule type="containsText" dxfId="121" priority="40" operator="containsText" text="New Tag Required">
      <formula>NOT(ISERROR(SEARCH("New Tag Required",G34)))</formula>
    </cfRule>
  </conditionalFormatting>
  <conditionalFormatting sqref="D34">
    <cfRule type="containsText" dxfId="120" priority="39" operator="containsText" text="Yes">
      <formula>NOT(ISERROR(SEARCH("Yes",D34)))</formula>
    </cfRule>
  </conditionalFormatting>
  <conditionalFormatting sqref="H34">
    <cfRule type="containsText" dxfId="119" priority="38" operator="containsText" text="New Sign Required">
      <formula>NOT(ISERROR(SEARCH("New Sign Required",H34)))</formula>
    </cfRule>
  </conditionalFormatting>
  <conditionalFormatting sqref="G34:H34">
    <cfRule type="containsText" dxfId="118" priority="37" operator="containsText" text="Action Required">
      <formula>NOT(ISERROR(SEARCH("Action Required",G34)))</formula>
    </cfRule>
  </conditionalFormatting>
  <conditionalFormatting sqref="H34">
    <cfRule type="containsText" dxfId="117" priority="35" operator="containsText" text="Remove Old Sign">
      <formula>NOT(ISERROR(SEARCH("Remove Old Sign",H34)))</formula>
    </cfRule>
    <cfRule type="containsText" dxfId="116" priority="36" operator="containsText" text="Move Sign to New Location">
      <formula>NOT(ISERROR(SEARCH("Move Sign to New Location",H34)))</formula>
    </cfRule>
  </conditionalFormatting>
  <conditionalFormatting sqref="G34">
    <cfRule type="containsText" dxfId="115" priority="34" operator="containsText" text="Remove Old Tag">
      <formula>NOT(ISERROR(SEARCH("Remove Old Tag",G34)))</formula>
    </cfRule>
  </conditionalFormatting>
  <conditionalFormatting sqref="G29">
    <cfRule type="containsText" dxfId="114" priority="33" operator="containsText" text="New Tag Required">
      <formula>NOT(ISERROR(SEARCH("New Tag Required",G29)))</formula>
    </cfRule>
  </conditionalFormatting>
  <conditionalFormatting sqref="D29">
    <cfRule type="containsText" dxfId="113" priority="32" operator="containsText" text="Yes">
      <formula>NOT(ISERROR(SEARCH("Yes",D29)))</formula>
    </cfRule>
  </conditionalFormatting>
  <conditionalFormatting sqref="H29">
    <cfRule type="containsText" dxfId="112" priority="31" operator="containsText" text="New Sign Required">
      <formula>NOT(ISERROR(SEARCH("New Sign Required",H29)))</formula>
    </cfRule>
  </conditionalFormatting>
  <conditionalFormatting sqref="G29:H29">
    <cfRule type="containsText" dxfId="111" priority="30" operator="containsText" text="Action Required">
      <formula>NOT(ISERROR(SEARCH("Action Required",G29)))</formula>
    </cfRule>
  </conditionalFormatting>
  <conditionalFormatting sqref="H29">
    <cfRule type="containsText" dxfId="110" priority="28" operator="containsText" text="Remove Old Sign">
      <formula>NOT(ISERROR(SEARCH("Remove Old Sign",H29)))</formula>
    </cfRule>
    <cfRule type="containsText" dxfId="109" priority="29" operator="containsText" text="Move Sign to New Location">
      <formula>NOT(ISERROR(SEARCH("Move Sign to New Location",H29)))</formula>
    </cfRule>
  </conditionalFormatting>
  <conditionalFormatting sqref="G29">
    <cfRule type="containsText" dxfId="108" priority="27" operator="containsText" text="Remove Old Tag">
      <formula>NOT(ISERROR(SEARCH("Remove Old Tag",G29)))</formula>
    </cfRule>
  </conditionalFormatting>
  <conditionalFormatting sqref="G33">
    <cfRule type="containsText" dxfId="107" priority="26" operator="containsText" text="New Tag Required">
      <formula>NOT(ISERROR(SEARCH("New Tag Required",G33)))</formula>
    </cfRule>
  </conditionalFormatting>
  <conditionalFormatting sqref="D33">
    <cfRule type="containsText" dxfId="106" priority="25" operator="containsText" text="Yes">
      <formula>NOT(ISERROR(SEARCH("Yes",D33)))</formula>
    </cfRule>
  </conditionalFormatting>
  <conditionalFormatting sqref="H33">
    <cfRule type="containsText" dxfId="105" priority="24" operator="containsText" text="New Sign Required">
      <formula>NOT(ISERROR(SEARCH("New Sign Required",H33)))</formula>
    </cfRule>
  </conditionalFormatting>
  <conditionalFormatting sqref="G33:H33">
    <cfRule type="containsText" dxfId="104" priority="23" operator="containsText" text="Action Required">
      <formula>NOT(ISERROR(SEARCH("Action Required",G33)))</formula>
    </cfRule>
  </conditionalFormatting>
  <conditionalFormatting sqref="H33">
    <cfRule type="containsText" dxfId="103" priority="21" operator="containsText" text="Remove Old Sign">
      <formula>NOT(ISERROR(SEARCH("Remove Old Sign",H33)))</formula>
    </cfRule>
    <cfRule type="containsText" dxfId="102" priority="22" operator="containsText" text="Move Sign to New Location">
      <formula>NOT(ISERROR(SEARCH("Move Sign to New Location",H33)))</formula>
    </cfRule>
  </conditionalFormatting>
  <conditionalFormatting sqref="G33">
    <cfRule type="containsText" dxfId="101" priority="20" operator="containsText" text="Remove Old Tag">
      <formula>NOT(ISERROR(SEARCH("Remove Old Tag",G33)))</formula>
    </cfRule>
  </conditionalFormatting>
  <conditionalFormatting sqref="G40">
    <cfRule type="containsText" dxfId="100" priority="19" operator="containsText" text="New Tag Required">
      <formula>NOT(ISERROR(SEARCH("New Tag Required",G40)))</formula>
    </cfRule>
  </conditionalFormatting>
  <conditionalFormatting sqref="D40">
    <cfRule type="containsText" dxfId="99" priority="18" operator="containsText" text="Yes">
      <formula>NOT(ISERROR(SEARCH("Yes",D40)))</formula>
    </cfRule>
  </conditionalFormatting>
  <conditionalFormatting sqref="G40">
    <cfRule type="containsText" dxfId="98" priority="16" operator="containsText" text="Action Required">
      <formula>NOT(ISERROR(SEARCH("Action Required",G40)))</formula>
    </cfRule>
  </conditionalFormatting>
  <conditionalFormatting sqref="G40">
    <cfRule type="containsText" dxfId="97" priority="13" operator="containsText" text="Remove Old Tag">
      <formula>NOT(ISERROR(SEARCH("Remove Old Tag",G40)))</formula>
    </cfRule>
  </conditionalFormatting>
  <conditionalFormatting sqref="N10">
    <cfRule type="expression" dxfId="96" priority="301">
      <formula>#REF!="Log Issues"</formula>
    </cfRule>
  </conditionalFormatting>
  <conditionalFormatting sqref="H40">
    <cfRule type="containsText" dxfId="95" priority="12" operator="containsText" text="New Sign Required">
      <formula>NOT(ISERROR(SEARCH("New Sign Required",H40)))</formula>
    </cfRule>
  </conditionalFormatting>
  <conditionalFormatting sqref="H40">
    <cfRule type="containsText" dxfId="94" priority="11" operator="containsText" text="Action Required">
      <formula>NOT(ISERROR(SEARCH("Action Required",H40)))</formula>
    </cfRule>
  </conditionalFormatting>
  <conditionalFormatting sqref="H40">
    <cfRule type="containsText" dxfId="93" priority="9" operator="containsText" text="Remove Old Sign">
      <formula>NOT(ISERROR(SEARCH("Remove Old Sign",H40)))</formula>
    </cfRule>
    <cfRule type="containsText" dxfId="92" priority="10" operator="containsText" text="Move Sign to New Location">
      <formula>NOT(ISERROR(SEARCH("Move Sign to New Location",H40)))</formula>
    </cfRule>
  </conditionalFormatting>
  <conditionalFormatting sqref="G11">
    <cfRule type="containsText" dxfId="91" priority="8" operator="containsText" text="New Tag Required">
      <formula>NOT(ISERROR(SEARCH("New Tag Required",G11)))</formula>
    </cfRule>
  </conditionalFormatting>
  <conditionalFormatting sqref="G11">
    <cfRule type="containsText" dxfId="90" priority="7" operator="containsText" text="Action Required">
      <formula>NOT(ISERROR(SEARCH("Action Required",G11)))</formula>
    </cfRule>
  </conditionalFormatting>
  <conditionalFormatting sqref="G13">
    <cfRule type="containsText" dxfId="89" priority="6" operator="containsText" text="New Tag Required">
      <formula>NOT(ISERROR(SEARCH("New Tag Required",G13)))</formula>
    </cfRule>
  </conditionalFormatting>
  <conditionalFormatting sqref="G13">
    <cfRule type="containsText" dxfId="88" priority="5" operator="containsText" text="Action Required">
      <formula>NOT(ISERROR(SEARCH("Action Required",G13)))</formula>
    </cfRule>
  </conditionalFormatting>
  <conditionalFormatting sqref="G15">
    <cfRule type="containsText" dxfId="87" priority="4" operator="containsText" text="New Tag Required">
      <formula>NOT(ISERROR(SEARCH("New Tag Required",G15)))</formula>
    </cfRule>
  </conditionalFormatting>
  <conditionalFormatting sqref="G15">
    <cfRule type="containsText" dxfId="86" priority="3" operator="containsText" text="Action Required">
      <formula>NOT(ISERROR(SEARCH("Action Required",G15)))</formula>
    </cfRule>
  </conditionalFormatting>
  <conditionalFormatting sqref="G17">
    <cfRule type="containsText" dxfId="85" priority="2" operator="containsText" text="New Tag Required">
      <formula>NOT(ISERROR(SEARCH("New Tag Required",G17)))</formula>
    </cfRule>
  </conditionalFormatting>
  <conditionalFormatting sqref="G17">
    <cfRule type="containsText" dxfId="84" priority="1" operator="containsText" text="Action Required">
      <formula>NOT(ISERROR(SEARCH("Action Required",G17)))</formula>
    </cfRule>
  </conditionalFormatting>
  <dataValidations count="2">
    <dataValidation type="list" allowBlank="1" showInputMessage="1" showErrorMessage="1" sqref="H217:H421">
      <formula1>DoorSignage</formula1>
    </dataValidation>
    <dataValidation type="list" allowBlank="1" showInputMessage="1" showErrorMessage="1" sqref="D6:D9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H72:H216 H57:H69 H52:H54 H22 H24 H26 H34 H47:H50 H28:H29</xm:sqref>
        </x14:dataValidation>
        <x14:dataValidation type="list" allowBlank="1" showInputMessage="1" showErrorMessage="1">
          <x14:formula1>
            <xm:f>Lookup!$A$1:$A$4</xm:f>
          </x14:formula1>
          <xm:sqref>G72:G216 G52:G53 G55:G69 G22 G24 G26 G34 G47:G50 G28:G29</xm:sqref>
        </x14:dataValidation>
        <x14:dataValidation type="list" allowBlank="1" showInputMessage="1" showErrorMessage="1">
          <x14:formula1>
            <xm:f>Lookup!$A$1:$A$8</xm:f>
          </x14:formula1>
          <xm:sqref>G51 G54 G35:G46 G25 G27 G30:G33 G23 G6:G21</xm:sqref>
        </x14:dataValidation>
        <x14:dataValidation type="list" allowBlank="1" showInputMessage="1" showErrorMessage="1">
          <x14:formula1>
            <xm:f>Lookup!$D$1:$D$10</xm:f>
          </x14:formula1>
          <xm:sqref>H55:H56 H51 H23 H25 H27 H35:H46 H6:H21 H30:H33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Lookup!$F$1:$F$7</xm:f>
          </x14:formula1>
          <xm:sqref>J41:J46 J23 J25 J27 J35:J39 J6:J21 J30:J32</xm:sqref>
        </x14:dataValidation>
        <x14:dataValidation type="list" allowBlank="1" showInputMessage="1" showErrorMessage="1">
          <x14:formula1>
            <xm:f>Lookup!$F$1:$F$8</xm:f>
          </x14:formula1>
          <xm:sqref>M41:M46 M23 M25 M27 M35:M39 M6:M21 M30:M32</xm:sqref>
        </x14:dataValidation>
        <x14:dataValidation type="list" allowBlank="1" showInputMessage="1" showErrorMessage="1">
          <x14:formula1>
            <xm:f>[2]Lookup!#REF!</xm:f>
          </x14:formula1>
          <xm:sqref>O6:O19</xm:sqref>
        </x14:dataValidation>
        <x14:dataValidation type="list" allowBlank="1" showInputMessage="1">
          <x14:formula1>
            <xm:f>Lookup!$E$1:$E$18</xm:f>
          </x14:formula1>
          <xm:sqref>C6:C216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2"/>
  <sheetViews>
    <sheetView zoomScale="90" zoomScaleNormal="90" workbookViewId="0">
      <selection activeCell="G37" sqref="G37:J42"/>
    </sheetView>
  </sheetViews>
  <sheetFormatPr defaultColWidth="9.109375" defaultRowHeight="14.4" x14ac:dyDescent="0.3"/>
  <cols>
    <col min="1" max="1" width="22.44140625" style="29" bestFit="1" customWidth="1"/>
    <col min="2" max="2" width="30.109375" style="29" customWidth="1"/>
    <col min="3" max="3" width="24" style="22" customWidth="1"/>
    <col min="4" max="4" width="14.33203125" style="22" bestFit="1" customWidth="1"/>
    <col min="5" max="5" width="78.6640625" style="22" customWidth="1"/>
    <col min="6" max="6" width="13.33203125" style="22" bestFit="1" customWidth="1"/>
    <col min="7" max="8" width="18.5546875" style="22" customWidth="1"/>
    <col min="9" max="10" width="26.88671875" style="23" customWidth="1"/>
    <col min="11" max="16384" width="9.109375" style="22"/>
  </cols>
  <sheetData>
    <row r="1" spans="1:10" ht="15" x14ac:dyDescent="0.25">
      <c r="A1" s="18" t="s">
        <v>7</v>
      </c>
      <c r="B1" s="19" t="str">
        <f>'KD Changes'!B1:C1</f>
        <v>0012</v>
      </c>
      <c r="C1" s="20"/>
      <c r="D1" s="10" t="s">
        <v>10</v>
      </c>
      <c r="E1" s="21">
        <f>'KD Changes'!G1</f>
        <v>41932</v>
      </c>
    </row>
    <row r="2" spans="1:10" ht="15" customHeight="1" x14ac:dyDescent="0.25">
      <c r="A2" s="24" t="s">
        <v>8</v>
      </c>
      <c r="B2" s="25" t="str">
        <f>VLOOKUP(B1,[1]BuildingList!A:B,2,FALSE)</f>
        <v>Blazer Hall</v>
      </c>
      <c r="C2" s="26"/>
      <c r="D2" s="27" t="s">
        <v>12</v>
      </c>
      <c r="E2" s="28" t="str">
        <f>'KD Changes'!G2</f>
        <v>Adam Davidson</v>
      </c>
    </row>
    <row r="5" spans="1:10" s="12" customFormat="1" ht="24" customHeight="1" x14ac:dyDescent="0.25">
      <c r="A5" s="52" t="s">
        <v>64</v>
      </c>
      <c r="B5" s="54" t="s">
        <v>65</v>
      </c>
      <c r="C5" s="54" t="s">
        <v>66</v>
      </c>
      <c r="D5" s="54" t="s">
        <v>67</v>
      </c>
      <c r="E5" s="54" t="s">
        <v>17</v>
      </c>
    </row>
    <row r="6" spans="1:10" ht="15" x14ac:dyDescent="0.25">
      <c r="A6" s="70" t="s">
        <v>110</v>
      </c>
      <c r="B6" s="70" t="s">
        <v>111</v>
      </c>
      <c r="C6" s="58" t="s">
        <v>71</v>
      </c>
      <c r="D6" s="59">
        <v>168</v>
      </c>
      <c r="E6" s="58" t="s">
        <v>187</v>
      </c>
      <c r="G6" s="12"/>
      <c r="H6" s="12"/>
      <c r="I6" s="22"/>
      <c r="J6" s="22"/>
    </row>
    <row r="7" spans="1:10" ht="15" x14ac:dyDescent="0.25">
      <c r="A7" s="70" t="s">
        <v>112</v>
      </c>
      <c r="B7" s="70" t="s">
        <v>113</v>
      </c>
      <c r="C7" s="58" t="s">
        <v>71</v>
      </c>
      <c r="D7" s="59">
        <v>308</v>
      </c>
      <c r="E7" s="58" t="s">
        <v>187</v>
      </c>
      <c r="G7" s="12"/>
      <c r="H7" s="12"/>
      <c r="I7" s="22"/>
      <c r="J7" s="22"/>
    </row>
    <row r="8" spans="1:10" ht="15" x14ac:dyDescent="0.25">
      <c r="A8" s="70" t="s">
        <v>114</v>
      </c>
      <c r="B8" s="70" t="s">
        <v>115</v>
      </c>
      <c r="C8" s="58" t="s">
        <v>71</v>
      </c>
      <c r="D8" s="59">
        <v>1661</v>
      </c>
      <c r="E8" s="58" t="s">
        <v>187</v>
      </c>
      <c r="G8" s="12"/>
      <c r="H8" s="12"/>
      <c r="I8" s="22"/>
      <c r="J8" s="22"/>
    </row>
    <row r="9" spans="1:10" ht="15" x14ac:dyDescent="0.25">
      <c r="A9" s="70" t="s">
        <v>116</v>
      </c>
      <c r="B9" s="70" t="s">
        <v>117</v>
      </c>
      <c r="C9" s="58" t="s">
        <v>71</v>
      </c>
      <c r="D9" s="59">
        <v>57</v>
      </c>
      <c r="E9" s="58" t="s">
        <v>186</v>
      </c>
      <c r="F9" s="30"/>
      <c r="G9" s="12"/>
      <c r="H9" s="12"/>
    </row>
    <row r="10" spans="1:10" ht="15" x14ac:dyDescent="0.25">
      <c r="A10" s="70" t="s">
        <v>118</v>
      </c>
      <c r="B10" s="70" t="s">
        <v>119</v>
      </c>
      <c r="C10" s="58" t="s">
        <v>71</v>
      </c>
      <c r="D10" s="59">
        <v>440</v>
      </c>
      <c r="E10" s="57" t="s">
        <v>83</v>
      </c>
      <c r="F10" s="30"/>
      <c r="G10" s="12"/>
      <c r="H10" s="12"/>
    </row>
    <row r="11" spans="1:10" ht="15" x14ac:dyDescent="0.25">
      <c r="A11" s="70" t="s">
        <v>120</v>
      </c>
      <c r="B11" s="70" t="s">
        <v>121</v>
      </c>
      <c r="C11" s="58" t="s">
        <v>70</v>
      </c>
      <c r="D11" s="59">
        <v>0</v>
      </c>
      <c r="E11" s="57" t="s">
        <v>78</v>
      </c>
      <c r="F11" s="30"/>
      <c r="G11" s="12"/>
      <c r="H11" s="12"/>
    </row>
    <row r="12" spans="1:10" ht="15" x14ac:dyDescent="0.25">
      <c r="A12" s="70" t="s">
        <v>122</v>
      </c>
      <c r="B12" s="70" t="s">
        <v>123</v>
      </c>
      <c r="C12" s="58" t="s">
        <v>71</v>
      </c>
      <c r="D12" s="59">
        <v>437</v>
      </c>
      <c r="E12" s="57" t="s">
        <v>83</v>
      </c>
      <c r="F12" s="30"/>
      <c r="G12" s="12"/>
      <c r="H12" s="12"/>
    </row>
    <row r="13" spans="1:10" ht="15" x14ac:dyDescent="0.25">
      <c r="A13" s="70" t="s">
        <v>124</v>
      </c>
      <c r="B13" s="70" t="s">
        <v>125</v>
      </c>
      <c r="C13" s="58" t="s">
        <v>70</v>
      </c>
      <c r="D13" s="59">
        <v>0</v>
      </c>
      <c r="E13" s="57" t="s">
        <v>79</v>
      </c>
      <c r="F13" s="30"/>
      <c r="G13" s="12"/>
      <c r="H13" s="12"/>
    </row>
    <row r="14" spans="1:10" ht="15" x14ac:dyDescent="0.25">
      <c r="A14" s="70" t="s">
        <v>126</v>
      </c>
      <c r="B14" s="70" t="s">
        <v>127</v>
      </c>
      <c r="C14" s="58" t="s">
        <v>71</v>
      </c>
      <c r="D14" s="59">
        <v>440</v>
      </c>
      <c r="E14" s="57" t="s">
        <v>83</v>
      </c>
      <c r="F14" s="30"/>
      <c r="G14" s="12"/>
      <c r="H14" s="12"/>
    </row>
    <row r="15" spans="1:10" ht="15" x14ac:dyDescent="0.25">
      <c r="A15" s="70" t="s">
        <v>128</v>
      </c>
      <c r="B15" s="70" t="s">
        <v>129</v>
      </c>
      <c r="C15" s="58" t="s">
        <v>70</v>
      </c>
      <c r="D15" s="59">
        <v>0</v>
      </c>
      <c r="E15" s="57" t="s">
        <v>80</v>
      </c>
      <c r="F15" s="31"/>
      <c r="G15" s="12"/>
      <c r="H15" s="12"/>
    </row>
    <row r="16" spans="1:10" ht="15" x14ac:dyDescent="0.25">
      <c r="A16" s="70" t="s">
        <v>130</v>
      </c>
      <c r="B16" s="70" t="s">
        <v>131</v>
      </c>
      <c r="C16" s="58" t="s">
        <v>71</v>
      </c>
      <c r="D16" s="59">
        <v>440</v>
      </c>
      <c r="E16" s="57" t="s">
        <v>83</v>
      </c>
      <c r="F16" s="30"/>
      <c r="G16" s="12"/>
      <c r="H16" s="12"/>
    </row>
    <row r="17" spans="1:14" ht="15" x14ac:dyDescent="0.25">
      <c r="A17" s="70" t="s">
        <v>132</v>
      </c>
      <c r="B17" s="70" t="s">
        <v>133</v>
      </c>
      <c r="C17" s="58" t="s">
        <v>70</v>
      </c>
      <c r="D17" s="62">
        <v>0</v>
      </c>
      <c r="E17" s="57" t="s">
        <v>81</v>
      </c>
      <c r="F17" s="30"/>
      <c r="G17" s="12"/>
      <c r="H17" s="12"/>
    </row>
    <row r="18" spans="1:14" ht="15" x14ac:dyDescent="0.25">
      <c r="A18" s="70" t="s">
        <v>134</v>
      </c>
      <c r="B18" s="70" t="s">
        <v>135</v>
      </c>
      <c r="C18" s="58" t="s">
        <v>71</v>
      </c>
      <c r="D18" s="59">
        <v>427</v>
      </c>
      <c r="E18" s="57" t="s">
        <v>83</v>
      </c>
      <c r="F18" s="30"/>
      <c r="G18" s="12"/>
      <c r="H18" s="12"/>
    </row>
    <row r="19" spans="1:14" ht="15" x14ac:dyDescent="0.25">
      <c r="A19" s="70" t="s">
        <v>136</v>
      </c>
      <c r="B19" s="70" t="s">
        <v>137</v>
      </c>
      <c r="C19" s="58" t="s">
        <v>70</v>
      </c>
      <c r="D19" s="59">
        <v>0</v>
      </c>
      <c r="E19" s="57" t="s">
        <v>82</v>
      </c>
      <c r="F19" s="30"/>
      <c r="G19" s="12"/>
      <c r="H19" s="12"/>
    </row>
    <row r="20" spans="1:14" ht="15" x14ac:dyDescent="0.25">
      <c r="A20" s="70" t="s">
        <v>138</v>
      </c>
      <c r="B20" s="70" t="s">
        <v>139</v>
      </c>
      <c r="C20" s="58" t="s">
        <v>71</v>
      </c>
      <c r="D20" s="59">
        <v>440</v>
      </c>
      <c r="E20" s="57"/>
      <c r="F20" s="64"/>
      <c r="G20" s="65"/>
      <c r="H20" s="40"/>
      <c r="I20" s="66"/>
      <c r="J20" s="67"/>
      <c r="K20" s="67"/>
      <c r="L20" s="67"/>
      <c r="M20" s="66"/>
      <c r="N20" s="40"/>
    </row>
    <row r="21" spans="1:14" ht="15" x14ac:dyDescent="0.25">
      <c r="A21" s="70" t="s">
        <v>140</v>
      </c>
      <c r="B21" s="70" t="s">
        <v>141</v>
      </c>
      <c r="C21" s="58" t="s">
        <v>70</v>
      </c>
      <c r="D21" s="59">
        <v>0</v>
      </c>
      <c r="E21" s="57" t="s">
        <v>87</v>
      </c>
      <c r="F21" s="68"/>
      <c r="G21" s="65"/>
      <c r="H21" s="40"/>
      <c r="I21" s="66"/>
      <c r="J21" s="67"/>
      <c r="K21" s="67"/>
      <c r="L21" s="67"/>
      <c r="M21" s="66"/>
      <c r="N21" s="40"/>
    </row>
    <row r="22" spans="1:14" ht="15" x14ac:dyDescent="0.25">
      <c r="A22" s="70" t="s">
        <v>142</v>
      </c>
      <c r="B22" s="70" t="s">
        <v>143</v>
      </c>
      <c r="C22" s="58" t="s">
        <v>71</v>
      </c>
      <c r="D22" s="59">
        <v>425</v>
      </c>
      <c r="E22" s="57"/>
      <c r="F22" s="64"/>
      <c r="G22" s="65"/>
      <c r="H22" s="40"/>
      <c r="I22" s="66"/>
      <c r="J22" s="67"/>
      <c r="K22" s="67"/>
      <c r="L22" s="67"/>
      <c r="M22" s="66"/>
      <c r="N22" s="40"/>
    </row>
    <row r="23" spans="1:14" ht="15" x14ac:dyDescent="0.25">
      <c r="A23" s="70" t="s">
        <v>144</v>
      </c>
      <c r="B23" s="70" t="s">
        <v>145</v>
      </c>
      <c r="C23" s="58" t="s">
        <v>70</v>
      </c>
      <c r="D23" s="59">
        <v>0</v>
      </c>
      <c r="E23" s="57" t="s">
        <v>88</v>
      </c>
      <c r="F23" s="68"/>
      <c r="G23" s="65"/>
      <c r="H23" s="40"/>
      <c r="I23" s="66"/>
      <c r="J23" s="67"/>
      <c r="K23" s="67"/>
      <c r="L23" s="67"/>
      <c r="M23" s="66"/>
      <c r="N23" s="40"/>
    </row>
    <row r="24" spans="1:14" ht="15" x14ac:dyDescent="0.25">
      <c r="A24" s="70" t="s">
        <v>146</v>
      </c>
      <c r="B24" s="70" t="s">
        <v>147</v>
      </c>
      <c r="C24" s="58" t="s">
        <v>71</v>
      </c>
      <c r="D24" s="58">
        <v>440</v>
      </c>
      <c r="E24" s="57"/>
      <c r="F24" s="65"/>
      <c r="G24" s="65"/>
      <c r="H24" s="40"/>
      <c r="I24" s="66"/>
      <c r="J24" s="66"/>
      <c r="K24" s="66"/>
      <c r="L24" s="67"/>
      <c r="M24" s="66"/>
      <c r="N24" s="40"/>
    </row>
    <row r="25" spans="1:14" ht="15" x14ac:dyDescent="0.25">
      <c r="A25" s="70" t="s">
        <v>148</v>
      </c>
      <c r="B25" s="70" t="s">
        <v>149</v>
      </c>
      <c r="C25" s="58"/>
      <c r="D25" s="59">
        <v>0</v>
      </c>
      <c r="E25" s="57" t="s">
        <v>89</v>
      </c>
      <c r="F25" s="68"/>
      <c r="G25" s="65"/>
      <c r="H25" s="40"/>
      <c r="I25" s="66"/>
      <c r="J25" s="67"/>
      <c r="K25" s="67"/>
      <c r="L25" s="67"/>
      <c r="M25" s="66"/>
      <c r="N25" s="40"/>
    </row>
    <row r="26" spans="1:14" ht="15" x14ac:dyDescent="0.25">
      <c r="A26" s="70" t="s">
        <v>150</v>
      </c>
      <c r="B26" s="70" t="s">
        <v>151</v>
      </c>
      <c r="C26" s="58" t="s">
        <v>71</v>
      </c>
      <c r="D26" s="58">
        <v>440</v>
      </c>
      <c r="E26" s="57"/>
      <c r="F26" s="65"/>
      <c r="G26" s="65"/>
      <c r="H26" s="40"/>
      <c r="I26" s="66"/>
      <c r="J26" s="66"/>
      <c r="K26" s="66"/>
      <c r="L26" s="67"/>
      <c r="M26" s="66"/>
      <c r="N26" s="40"/>
    </row>
    <row r="27" spans="1:14" ht="15" x14ac:dyDescent="0.25">
      <c r="A27" s="70" t="s">
        <v>152</v>
      </c>
      <c r="B27" s="70" t="s">
        <v>153</v>
      </c>
      <c r="C27" s="58" t="s">
        <v>70</v>
      </c>
      <c r="D27" s="59">
        <v>0</v>
      </c>
      <c r="E27" s="57" t="s">
        <v>90</v>
      </c>
      <c r="F27" s="68"/>
      <c r="G27" s="65"/>
      <c r="H27" s="40"/>
      <c r="I27" s="66"/>
      <c r="J27" s="67"/>
      <c r="K27" s="67"/>
      <c r="L27" s="67"/>
      <c r="M27" s="66"/>
      <c r="N27" s="40"/>
    </row>
    <row r="28" spans="1:14" ht="15" x14ac:dyDescent="0.25">
      <c r="A28" s="70" t="s">
        <v>154</v>
      </c>
      <c r="B28" s="70" t="s">
        <v>155</v>
      </c>
      <c r="C28" s="58" t="s">
        <v>71</v>
      </c>
      <c r="D28" s="59">
        <v>861</v>
      </c>
      <c r="E28" s="57"/>
      <c r="F28" s="64"/>
      <c r="G28" s="65"/>
      <c r="H28" s="40"/>
      <c r="I28" s="66"/>
      <c r="J28" s="67"/>
      <c r="K28" s="67"/>
      <c r="L28" s="67"/>
      <c r="M28" s="66"/>
      <c r="N28" s="40"/>
    </row>
    <row r="29" spans="1:14" ht="15" x14ac:dyDescent="0.25">
      <c r="A29" s="70" t="s">
        <v>188</v>
      </c>
      <c r="B29" s="70" t="s">
        <v>189</v>
      </c>
      <c r="C29" s="58" t="s">
        <v>69</v>
      </c>
      <c r="D29" s="59">
        <v>145</v>
      </c>
      <c r="E29" s="57" t="s">
        <v>94</v>
      </c>
      <c r="F29" s="64"/>
      <c r="G29" s="65"/>
      <c r="H29" s="40"/>
      <c r="I29" s="66"/>
      <c r="J29" s="67"/>
      <c r="K29" s="67"/>
      <c r="L29" s="67"/>
      <c r="M29" s="66"/>
      <c r="N29" s="40"/>
    </row>
    <row r="30" spans="1:14" ht="15" x14ac:dyDescent="0.25">
      <c r="A30" s="70" t="s">
        <v>156</v>
      </c>
      <c r="B30" s="70" t="s">
        <v>157</v>
      </c>
      <c r="C30" s="58" t="s">
        <v>70</v>
      </c>
      <c r="D30" s="59">
        <v>0</v>
      </c>
      <c r="E30" s="57" t="s">
        <v>91</v>
      </c>
      <c r="F30" s="68"/>
      <c r="G30" s="65"/>
      <c r="H30" s="40"/>
      <c r="I30" s="66"/>
      <c r="J30" s="67"/>
      <c r="K30" s="67"/>
      <c r="L30" s="67"/>
      <c r="M30" s="66"/>
      <c r="N30" s="40"/>
    </row>
    <row r="31" spans="1:14" ht="15" x14ac:dyDescent="0.25">
      <c r="A31" s="70" t="s">
        <v>158</v>
      </c>
      <c r="B31" s="70" t="s">
        <v>159</v>
      </c>
      <c r="C31" s="58" t="s">
        <v>70</v>
      </c>
      <c r="D31" s="63">
        <v>0</v>
      </c>
      <c r="E31" s="57" t="s">
        <v>91</v>
      </c>
      <c r="F31" s="68"/>
      <c r="G31" s="65"/>
      <c r="H31" s="40"/>
      <c r="I31" s="66"/>
      <c r="J31" s="67"/>
      <c r="K31" s="69"/>
      <c r="L31" s="67"/>
      <c r="M31" s="66"/>
      <c r="N31" s="40"/>
    </row>
    <row r="32" spans="1:14" ht="15" x14ac:dyDescent="0.25">
      <c r="A32" s="70" t="s">
        <v>160</v>
      </c>
      <c r="B32" s="70" t="s">
        <v>161</v>
      </c>
      <c r="C32" s="58" t="s">
        <v>70</v>
      </c>
      <c r="D32" s="63">
        <v>0</v>
      </c>
      <c r="E32" s="57" t="s">
        <v>91</v>
      </c>
      <c r="F32" s="68"/>
      <c r="G32" s="65"/>
      <c r="H32" s="40"/>
      <c r="I32" s="66"/>
      <c r="J32" s="67"/>
      <c r="K32" s="69"/>
      <c r="L32" s="67"/>
      <c r="M32" s="66"/>
      <c r="N32" s="40"/>
    </row>
    <row r="33" spans="1:14" ht="15" x14ac:dyDescent="0.25">
      <c r="A33" s="70" t="s">
        <v>162</v>
      </c>
      <c r="B33" s="70" t="s">
        <v>163</v>
      </c>
      <c r="C33" s="58" t="s">
        <v>71</v>
      </c>
      <c r="D33" s="59">
        <v>338</v>
      </c>
      <c r="E33" s="57" t="s">
        <v>107</v>
      </c>
      <c r="F33" s="64"/>
      <c r="G33" s="65"/>
      <c r="H33" s="40"/>
      <c r="I33" s="66"/>
      <c r="J33" s="67"/>
      <c r="K33" s="67"/>
      <c r="L33" s="67"/>
      <c r="M33" s="66"/>
      <c r="N33" s="40"/>
    </row>
    <row r="34" spans="1:14" ht="15" x14ac:dyDescent="0.25">
      <c r="A34" s="70" t="s">
        <v>164</v>
      </c>
      <c r="B34" s="70" t="s">
        <v>165</v>
      </c>
      <c r="C34" s="58" t="s">
        <v>71</v>
      </c>
      <c r="D34" s="59">
        <v>861</v>
      </c>
      <c r="E34" s="57"/>
      <c r="F34" s="64"/>
      <c r="G34" s="65"/>
      <c r="H34" s="40"/>
      <c r="I34" s="66"/>
      <c r="J34" s="67"/>
      <c r="K34" s="67"/>
      <c r="L34" s="67"/>
      <c r="M34" s="66"/>
      <c r="N34" s="40"/>
    </row>
    <row r="35" spans="1:14" ht="15" x14ac:dyDescent="0.25">
      <c r="A35" s="70" t="s">
        <v>166</v>
      </c>
      <c r="B35" s="70" t="s">
        <v>167</v>
      </c>
      <c r="C35" s="58" t="s">
        <v>70</v>
      </c>
      <c r="D35" s="59">
        <v>0</v>
      </c>
      <c r="E35" s="57" t="s">
        <v>98</v>
      </c>
      <c r="F35" s="68"/>
      <c r="G35" s="65"/>
      <c r="H35" s="40"/>
      <c r="I35" s="66"/>
      <c r="J35" s="67"/>
      <c r="K35" s="67"/>
      <c r="L35" s="67"/>
      <c r="M35" s="66"/>
      <c r="N35" s="40"/>
    </row>
    <row r="36" spans="1:14" ht="15" x14ac:dyDescent="0.25">
      <c r="A36" s="70" t="s">
        <v>168</v>
      </c>
      <c r="B36" s="70" t="s">
        <v>169</v>
      </c>
      <c r="C36" s="58" t="s">
        <v>70</v>
      </c>
      <c r="D36" s="59">
        <v>0</v>
      </c>
      <c r="E36" s="57" t="s">
        <v>98</v>
      </c>
      <c r="F36" s="68"/>
      <c r="G36" s="65"/>
      <c r="H36" s="40"/>
      <c r="I36" s="66"/>
      <c r="J36" s="67"/>
      <c r="K36" s="67"/>
      <c r="L36" s="67"/>
      <c r="M36" s="66"/>
      <c r="N36" s="40"/>
    </row>
    <row r="37" spans="1:14" x14ac:dyDescent="0.3">
      <c r="A37" s="70" t="s">
        <v>170</v>
      </c>
      <c r="B37" s="70" t="s">
        <v>171</v>
      </c>
      <c r="C37" s="58" t="s">
        <v>70</v>
      </c>
      <c r="D37" s="59">
        <v>0</v>
      </c>
      <c r="E37" s="57" t="s">
        <v>98</v>
      </c>
      <c r="F37" s="68"/>
      <c r="G37" s="70"/>
      <c r="H37" s="61"/>
      <c r="I37" s="56"/>
      <c r="J37" s="67"/>
      <c r="K37" s="67"/>
      <c r="L37" s="67"/>
      <c r="M37" s="66"/>
      <c r="N37" s="40"/>
    </row>
    <row r="38" spans="1:14" x14ac:dyDescent="0.3">
      <c r="A38" s="70" t="s">
        <v>172</v>
      </c>
      <c r="B38" s="70" t="s">
        <v>173</v>
      </c>
      <c r="C38" s="58" t="s">
        <v>71</v>
      </c>
      <c r="D38" s="59">
        <v>256</v>
      </c>
      <c r="E38" s="57" t="s">
        <v>97</v>
      </c>
      <c r="F38" s="68"/>
      <c r="G38" s="70"/>
      <c r="H38" s="61"/>
      <c r="I38" s="56"/>
      <c r="J38" s="67"/>
      <c r="K38" s="67"/>
      <c r="L38" s="67"/>
      <c r="M38" s="66"/>
      <c r="N38" s="40"/>
    </row>
    <row r="39" spans="1:14" x14ac:dyDescent="0.3">
      <c r="A39" s="70" t="s">
        <v>174</v>
      </c>
      <c r="B39" s="70" t="s">
        <v>175</v>
      </c>
      <c r="C39" s="58" t="s">
        <v>71</v>
      </c>
      <c r="D39" s="59">
        <v>42</v>
      </c>
      <c r="E39" s="57" t="s">
        <v>109</v>
      </c>
      <c r="F39" s="64"/>
      <c r="G39" s="70"/>
      <c r="H39" s="61"/>
      <c r="I39" s="56"/>
      <c r="J39" s="67"/>
      <c r="K39" s="67"/>
      <c r="L39" s="67"/>
      <c r="M39" s="66"/>
      <c r="N39" s="40"/>
    </row>
    <row r="40" spans="1:14" x14ac:dyDescent="0.3">
      <c r="A40" s="70" t="s">
        <v>176</v>
      </c>
      <c r="B40" s="70" t="s">
        <v>177</v>
      </c>
      <c r="C40" s="58" t="s">
        <v>70</v>
      </c>
      <c r="D40" s="59">
        <v>0</v>
      </c>
      <c r="E40" s="57" t="s">
        <v>190</v>
      </c>
      <c r="F40" s="64"/>
      <c r="G40" s="70"/>
      <c r="H40" s="61"/>
      <c r="I40" s="56"/>
      <c r="J40" s="67"/>
      <c r="K40" s="67"/>
      <c r="L40" s="67"/>
      <c r="M40" s="66"/>
      <c r="N40" s="40"/>
    </row>
    <row r="41" spans="1:14" x14ac:dyDescent="0.3">
      <c r="A41" s="70" t="s">
        <v>178</v>
      </c>
      <c r="B41" s="70" t="s">
        <v>179</v>
      </c>
      <c r="C41" s="58" t="s">
        <v>71</v>
      </c>
      <c r="D41" s="59">
        <v>510</v>
      </c>
      <c r="E41" s="57"/>
      <c r="F41" s="64"/>
      <c r="G41" s="70"/>
      <c r="H41" s="61"/>
      <c r="I41" s="56"/>
      <c r="J41" s="67"/>
      <c r="K41" s="67"/>
      <c r="L41" s="67"/>
      <c r="M41" s="40"/>
      <c r="N41" s="40"/>
    </row>
    <row r="42" spans="1:14" x14ac:dyDescent="0.3">
      <c r="A42" s="70" t="s">
        <v>180</v>
      </c>
      <c r="B42" s="70" t="s">
        <v>181</v>
      </c>
      <c r="C42" s="58" t="s">
        <v>70</v>
      </c>
      <c r="D42" s="59">
        <v>0</v>
      </c>
      <c r="E42" s="57" t="s">
        <v>93</v>
      </c>
      <c r="F42" s="64"/>
      <c r="G42" s="70"/>
      <c r="H42" s="61"/>
      <c r="I42" s="56"/>
      <c r="J42" s="67"/>
      <c r="K42" s="67"/>
      <c r="L42" s="67"/>
      <c r="M42" s="66"/>
      <c r="N42" s="40"/>
    </row>
    <row r="43" spans="1:14" ht="15" x14ac:dyDescent="0.25">
      <c r="A43" s="70" t="s">
        <v>182</v>
      </c>
      <c r="B43" s="70" t="s">
        <v>183</v>
      </c>
      <c r="C43" s="58" t="s">
        <v>71</v>
      </c>
      <c r="D43" s="59">
        <v>425</v>
      </c>
      <c r="E43" s="57" t="s">
        <v>97</v>
      </c>
      <c r="F43" s="64"/>
      <c r="G43" s="65"/>
      <c r="H43" s="40"/>
      <c r="I43" s="66"/>
      <c r="J43" s="67"/>
      <c r="K43" s="67"/>
      <c r="L43" s="67"/>
      <c r="M43" s="66"/>
      <c r="N43" s="40"/>
    </row>
    <row r="44" spans="1:14" ht="15" x14ac:dyDescent="0.25">
      <c r="A44" s="70" t="s">
        <v>184</v>
      </c>
      <c r="B44" s="70" t="s">
        <v>185</v>
      </c>
      <c r="C44" s="58" t="s">
        <v>70</v>
      </c>
      <c r="D44" s="59">
        <v>0</v>
      </c>
      <c r="E44" s="57" t="s">
        <v>92</v>
      </c>
      <c r="F44" s="64"/>
      <c r="G44" s="65"/>
      <c r="H44" s="40"/>
      <c r="I44" s="66"/>
      <c r="J44" s="67"/>
      <c r="K44" s="67"/>
      <c r="L44" s="67"/>
      <c r="M44" s="66"/>
      <c r="N44" s="40"/>
    </row>
    <row r="45" spans="1:14" x14ac:dyDescent="0.3">
      <c r="A45" s="59" t="s">
        <v>206</v>
      </c>
      <c r="B45" s="70" t="s">
        <v>212</v>
      </c>
      <c r="C45" s="58" t="s">
        <v>69</v>
      </c>
      <c r="D45" s="58">
        <v>29</v>
      </c>
      <c r="E45" s="58"/>
      <c r="F45" s="66"/>
      <c r="G45" s="40"/>
      <c r="H45" s="40"/>
      <c r="I45" s="66"/>
      <c r="J45" s="66"/>
      <c r="K45" s="66"/>
      <c r="L45" s="66"/>
      <c r="M45" s="66"/>
      <c r="N45" s="66"/>
    </row>
    <row r="46" spans="1:14" x14ac:dyDescent="0.3">
      <c r="A46" s="59" t="s">
        <v>207</v>
      </c>
      <c r="B46" s="70" t="s">
        <v>213</v>
      </c>
      <c r="C46" s="58" t="s">
        <v>69</v>
      </c>
      <c r="D46" s="58">
        <v>2347</v>
      </c>
      <c r="E46" s="58"/>
      <c r="G46" s="23"/>
      <c r="H46" s="23"/>
      <c r="I46" s="22"/>
      <c r="J46" s="22"/>
    </row>
    <row r="47" spans="1:14" x14ac:dyDescent="0.3">
      <c r="A47" s="59" t="s">
        <v>208</v>
      </c>
      <c r="B47" s="70" t="s">
        <v>214</v>
      </c>
      <c r="C47" s="58" t="s">
        <v>69</v>
      </c>
      <c r="D47" s="58">
        <v>147</v>
      </c>
      <c r="E47" s="58"/>
      <c r="G47" s="23"/>
      <c r="H47" s="23"/>
      <c r="I47" s="22"/>
      <c r="J47" s="22"/>
    </row>
    <row r="48" spans="1:14" x14ac:dyDescent="0.3">
      <c r="A48" s="59" t="s">
        <v>209</v>
      </c>
      <c r="B48" s="70" t="s">
        <v>215</v>
      </c>
      <c r="C48" s="58" t="s">
        <v>69</v>
      </c>
      <c r="D48" s="58">
        <v>30</v>
      </c>
      <c r="E48" s="58"/>
      <c r="G48" s="23"/>
      <c r="H48" s="23"/>
      <c r="I48" s="22"/>
      <c r="J48" s="22"/>
    </row>
    <row r="49" spans="1:10" x14ac:dyDescent="0.3">
      <c r="A49" s="59" t="s">
        <v>210</v>
      </c>
      <c r="B49" s="70" t="s">
        <v>216</v>
      </c>
      <c r="C49" s="58" t="s">
        <v>69</v>
      </c>
      <c r="D49" s="58">
        <v>15</v>
      </c>
      <c r="E49" s="58"/>
      <c r="G49" s="23"/>
      <c r="H49" s="23"/>
      <c r="I49" s="22"/>
      <c r="J49" s="22"/>
    </row>
    <row r="50" spans="1:10" x14ac:dyDescent="0.3">
      <c r="A50" s="59" t="s">
        <v>211</v>
      </c>
      <c r="B50" s="56" t="s">
        <v>217</v>
      </c>
      <c r="C50" s="58" t="s">
        <v>69</v>
      </c>
      <c r="D50" s="58">
        <v>15</v>
      </c>
      <c r="E50" s="58"/>
    </row>
    <row r="56" spans="1:10" x14ac:dyDescent="0.3">
      <c r="C56" s="23"/>
    </row>
    <row r="57" spans="1:10" x14ac:dyDescent="0.3">
      <c r="C57" s="23"/>
    </row>
    <row r="58" spans="1:10" x14ac:dyDescent="0.3">
      <c r="C58" s="23"/>
    </row>
    <row r="59" spans="1:10" x14ac:dyDescent="0.3">
      <c r="C59" s="23"/>
    </row>
    <row r="60" spans="1:10" x14ac:dyDescent="0.3">
      <c r="C60" s="23"/>
    </row>
    <row r="61" spans="1:10" x14ac:dyDescent="0.3">
      <c r="C61" s="23"/>
    </row>
    <row r="62" spans="1:10" x14ac:dyDescent="0.3">
      <c r="C62" s="23"/>
    </row>
    <row r="63" spans="1:10" x14ac:dyDescent="0.3">
      <c r="C63" s="23"/>
    </row>
    <row r="64" spans="1:10" x14ac:dyDescent="0.3">
      <c r="C64" s="23"/>
    </row>
    <row r="65" spans="3:3" x14ac:dyDescent="0.3">
      <c r="C65" s="23"/>
    </row>
    <row r="182" spans="3:3" x14ac:dyDescent="0.3">
      <c r="C182" s="22" t="s">
        <v>30</v>
      </c>
    </row>
  </sheetData>
  <sheetProtection insertRows="0" deleteRows="0" selectLockedCells="1"/>
  <conditionalFormatting sqref="D50:D81">
    <cfRule type="containsText" dxfId="83" priority="89" operator="containsText" text="Yes">
      <formula>NOT(ISERROR(SEARCH("Yes",D50)))</formula>
    </cfRule>
  </conditionalFormatting>
  <conditionalFormatting sqref="H189:H410 H50:H88 F45:F49">
    <cfRule type="containsText" dxfId="82" priority="88" operator="containsText" text="New Sign Required">
      <formula>NOT(ISERROR(SEARCH("New Sign Required",F45)))</formula>
    </cfRule>
  </conditionalFormatting>
  <conditionalFormatting sqref="G50:H88 F45:F49 E46:E50">
    <cfRule type="containsText" dxfId="81" priority="87" operator="containsText" text="Action Required">
      <formula>NOT(ISERROR(SEARCH("Action Required",E45)))</formula>
    </cfRule>
  </conditionalFormatting>
  <conditionalFormatting sqref="D82:D181">
    <cfRule type="containsText" dxfId="80" priority="81" operator="containsText" text="Yes">
      <formula>NOT(ISERROR(SEARCH("Yes",D82)))</formula>
    </cfRule>
  </conditionalFormatting>
  <conditionalFormatting sqref="H89:H188">
    <cfRule type="containsText" dxfId="79" priority="80" operator="containsText" text="New Sign Required">
      <formula>NOT(ISERROR(SEARCH("New Sign Required",H89)))</formula>
    </cfRule>
  </conditionalFormatting>
  <conditionalFormatting sqref="G89:G188">
    <cfRule type="containsText" dxfId="78" priority="79" operator="containsText" text="Action Required">
      <formula>NOT(ISERROR(SEARCH("Action Required",G89)))</formula>
    </cfRule>
  </conditionalFormatting>
  <conditionalFormatting sqref="H89:H188">
    <cfRule type="containsText" dxfId="77" priority="78" operator="containsText" text="Action Required">
      <formula>NOT(ISERROR(SEARCH("Action Required",H89)))</formula>
    </cfRule>
  </conditionalFormatting>
  <conditionalFormatting sqref="H1:H4 G5:G19 H50:H1048576 F45:F49">
    <cfRule type="containsText" dxfId="76" priority="76" operator="containsText" text="Remove Old Sign">
      <formula>NOT(ISERROR(SEARCH("Remove Old Sign",F1)))</formula>
    </cfRule>
    <cfRule type="containsText" dxfId="75" priority="77" operator="containsText" text="Move Sign to New Location">
      <formula>NOT(ISERROR(SEARCH("Move Sign to New Location",F1)))</formula>
    </cfRule>
  </conditionalFormatting>
  <conditionalFormatting sqref="G3:G4 E1:E2 F5:F8 G50:G1048576 E46:E50">
    <cfRule type="containsText" dxfId="74" priority="75" operator="containsText" text="Remove Old Tag">
      <formula>NOT(ISERROR(SEARCH("Remove Old Tag",E1)))</formula>
    </cfRule>
  </conditionalFormatting>
  <conditionalFormatting sqref="L35:L39 L41:L44 L30:L32 L27 L25 L23 L21">
    <cfRule type="containsText" dxfId="73" priority="74" operator="containsText" text="New Tag Required">
      <formula>NOT(ISERROR(SEARCH("New Tag Required",L21)))</formula>
    </cfRule>
  </conditionalFormatting>
  <conditionalFormatting sqref="I21 I23 I25 I27 I35:I36 I43:I44 I30:I32">
    <cfRule type="containsText" dxfId="72" priority="73" operator="containsText" text="Yes">
      <formula>NOT(ISERROR(SEARCH("Yes",I21)))</formula>
    </cfRule>
  </conditionalFormatting>
  <conditionalFormatting sqref="M21 M23 M25 M27 M35:M39 M41:M44 M30:M32">
    <cfRule type="containsText" dxfId="71" priority="72" operator="containsText" text="New Sign Required">
      <formula>NOT(ISERROR(SEARCH("New Sign Required",M21)))</formula>
    </cfRule>
  </conditionalFormatting>
  <conditionalFormatting sqref="L35:M39 L41:M44 L30:M32 L27:M27 L25:M25 L23:M23 L21:M21">
    <cfRule type="containsText" dxfId="70" priority="71" operator="containsText" text="Action Required">
      <formula>NOT(ISERROR(SEARCH("Action Required",L21)))</formula>
    </cfRule>
  </conditionalFormatting>
  <conditionalFormatting sqref="M21 M23 M25 M27 M35:M39 M41:M44 M30:M32">
    <cfRule type="containsText" dxfId="69" priority="69" operator="containsText" text="Remove Old Sign">
      <formula>NOT(ISERROR(SEARCH("Remove Old Sign",M21)))</formula>
    </cfRule>
    <cfRule type="containsText" dxfId="68" priority="70" operator="containsText" text="Move Sign to New Location">
      <formula>NOT(ISERROR(SEARCH("Move Sign to New Location",M21)))</formula>
    </cfRule>
  </conditionalFormatting>
  <conditionalFormatting sqref="L35:L39 L41:L44 L30:L32 L27 L25 L23 L21">
    <cfRule type="containsText" dxfId="67" priority="68" operator="containsText" text="Remove Old Tag">
      <formula>NOT(ISERROR(SEARCH("Remove Old Tag",L21)))</formula>
    </cfRule>
  </conditionalFormatting>
  <conditionalFormatting sqref="L20">
    <cfRule type="containsText" dxfId="66" priority="67" operator="containsText" text="New Tag Required">
      <formula>NOT(ISERROR(SEARCH("New Tag Required",L20)))</formula>
    </cfRule>
  </conditionalFormatting>
  <conditionalFormatting sqref="I20">
    <cfRule type="containsText" dxfId="65" priority="66" operator="containsText" text="Yes">
      <formula>NOT(ISERROR(SEARCH("Yes",I20)))</formula>
    </cfRule>
  </conditionalFormatting>
  <conditionalFormatting sqref="M20">
    <cfRule type="containsText" dxfId="64" priority="65" operator="containsText" text="New Sign Required">
      <formula>NOT(ISERROR(SEARCH("New Sign Required",M20)))</formula>
    </cfRule>
  </conditionalFormatting>
  <conditionalFormatting sqref="L20:M20">
    <cfRule type="containsText" dxfId="63" priority="64" operator="containsText" text="Action Required">
      <formula>NOT(ISERROR(SEARCH("Action Required",L20)))</formula>
    </cfRule>
  </conditionalFormatting>
  <conditionalFormatting sqref="M20">
    <cfRule type="containsText" dxfId="62" priority="62" operator="containsText" text="Remove Old Sign">
      <formula>NOT(ISERROR(SEARCH("Remove Old Sign",M20)))</formula>
    </cfRule>
    <cfRule type="containsText" dxfId="61" priority="63" operator="containsText" text="Move Sign to New Location">
      <formula>NOT(ISERROR(SEARCH("Move Sign to New Location",M20)))</formula>
    </cfRule>
  </conditionalFormatting>
  <conditionalFormatting sqref="L20">
    <cfRule type="containsText" dxfId="60" priority="61" operator="containsText" text="Remove Old Tag">
      <formula>NOT(ISERROR(SEARCH("Remove Old Tag",L20)))</formula>
    </cfRule>
  </conditionalFormatting>
  <conditionalFormatting sqref="L22">
    <cfRule type="containsText" dxfId="59" priority="60" operator="containsText" text="New Tag Required">
      <formula>NOT(ISERROR(SEARCH("New Tag Required",L22)))</formula>
    </cfRule>
  </conditionalFormatting>
  <conditionalFormatting sqref="I22">
    <cfRule type="containsText" dxfId="58" priority="59" operator="containsText" text="Yes">
      <formula>NOT(ISERROR(SEARCH("Yes",I22)))</formula>
    </cfRule>
  </conditionalFormatting>
  <conditionalFormatting sqref="M22">
    <cfRule type="containsText" dxfId="57" priority="58" operator="containsText" text="New Sign Required">
      <formula>NOT(ISERROR(SEARCH("New Sign Required",M22)))</formula>
    </cfRule>
  </conditionalFormatting>
  <conditionalFormatting sqref="L22:M22">
    <cfRule type="containsText" dxfId="56" priority="57" operator="containsText" text="Action Required">
      <formula>NOT(ISERROR(SEARCH("Action Required",L22)))</formula>
    </cfRule>
  </conditionalFormatting>
  <conditionalFormatting sqref="M22">
    <cfRule type="containsText" dxfId="55" priority="55" operator="containsText" text="Remove Old Sign">
      <formula>NOT(ISERROR(SEARCH("Remove Old Sign",M22)))</formula>
    </cfRule>
    <cfRule type="containsText" dxfId="54" priority="56" operator="containsText" text="Move Sign to New Location">
      <formula>NOT(ISERROR(SEARCH("Move Sign to New Location",M22)))</formula>
    </cfRule>
  </conditionalFormatting>
  <conditionalFormatting sqref="L22">
    <cfRule type="containsText" dxfId="53" priority="54" operator="containsText" text="Remove Old Tag">
      <formula>NOT(ISERROR(SEARCH("Remove Old Tag",L22)))</formula>
    </cfRule>
  </conditionalFormatting>
  <conditionalFormatting sqref="I24">
    <cfRule type="containsText" dxfId="52" priority="53" operator="containsText" text="Yes">
      <formula>NOT(ISERROR(SEARCH("Yes",I24)))</formula>
    </cfRule>
  </conditionalFormatting>
  <conditionalFormatting sqref="L24">
    <cfRule type="containsText" dxfId="51" priority="52" operator="containsText" text="New Tag Required">
      <formula>NOT(ISERROR(SEARCH("New Tag Required",L24)))</formula>
    </cfRule>
  </conditionalFormatting>
  <conditionalFormatting sqref="L24">
    <cfRule type="containsText" dxfId="50" priority="51" operator="containsText" text="Action Required">
      <formula>NOT(ISERROR(SEARCH("Action Required",L24)))</formula>
    </cfRule>
  </conditionalFormatting>
  <conditionalFormatting sqref="L24">
    <cfRule type="containsText" dxfId="49" priority="50" operator="containsText" text="Remove Old Tag">
      <formula>NOT(ISERROR(SEARCH("Remove Old Tag",L24)))</formula>
    </cfRule>
  </conditionalFormatting>
  <conditionalFormatting sqref="M24">
    <cfRule type="containsText" dxfId="48" priority="49" operator="containsText" text="New Sign Required">
      <formula>NOT(ISERROR(SEARCH("New Sign Required",M24)))</formula>
    </cfRule>
  </conditionalFormatting>
  <conditionalFormatting sqref="M24">
    <cfRule type="containsText" dxfId="47" priority="48" operator="containsText" text="Action Required">
      <formula>NOT(ISERROR(SEARCH("Action Required",M24)))</formula>
    </cfRule>
  </conditionalFormatting>
  <conditionalFormatting sqref="M24">
    <cfRule type="containsText" dxfId="46" priority="46" operator="containsText" text="Remove Old Sign">
      <formula>NOT(ISERROR(SEARCH("Remove Old Sign",M24)))</formula>
    </cfRule>
    <cfRule type="containsText" dxfId="45" priority="47" operator="containsText" text="Move Sign to New Location">
      <formula>NOT(ISERROR(SEARCH("Move Sign to New Location",M24)))</formula>
    </cfRule>
  </conditionalFormatting>
  <conditionalFormatting sqref="I26">
    <cfRule type="containsText" dxfId="44" priority="45" operator="containsText" text="Yes">
      <formula>NOT(ISERROR(SEARCH("Yes",I26)))</formula>
    </cfRule>
  </conditionalFormatting>
  <conditionalFormatting sqref="L26">
    <cfRule type="containsText" dxfId="43" priority="44" operator="containsText" text="New Tag Required">
      <formula>NOT(ISERROR(SEARCH("New Tag Required",L26)))</formula>
    </cfRule>
  </conditionalFormatting>
  <conditionalFormatting sqref="L26">
    <cfRule type="containsText" dxfId="42" priority="43" operator="containsText" text="Action Required">
      <formula>NOT(ISERROR(SEARCH("Action Required",L26)))</formula>
    </cfRule>
  </conditionalFormatting>
  <conditionalFormatting sqref="L26">
    <cfRule type="containsText" dxfId="41" priority="42" operator="containsText" text="Remove Old Tag">
      <formula>NOT(ISERROR(SEARCH("Remove Old Tag",L26)))</formula>
    </cfRule>
  </conditionalFormatting>
  <conditionalFormatting sqref="M26">
    <cfRule type="containsText" dxfId="40" priority="41" operator="containsText" text="New Sign Required">
      <formula>NOT(ISERROR(SEARCH("New Sign Required",M26)))</formula>
    </cfRule>
  </conditionalFormatting>
  <conditionalFormatting sqref="M26">
    <cfRule type="containsText" dxfId="39" priority="40" operator="containsText" text="Action Required">
      <formula>NOT(ISERROR(SEARCH("Action Required",M26)))</formula>
    </cfRule>
  </conditionalFormatting>
  <conditionalFormatting sqref="M26">
    <cfRule type="containsText" dxfId="38" priority="38" operator="containsText" text="Remove Old Sign">
      <formula>NOT(ISERROR(SEARCH("Remove Old Sign",M26)))</formula>
    </cfRule>
    <cfRule type="containsText" dxfId="37" priority="39" operator="containsText" text="Move Sign to New Location">
      <formula>NOT(ISERROR(SEARCH("Move Sign to New Location",M26)))</formula>
    </cfRule>
  </conditionalFormatting>
  <conditionalFormatting sqref="I28">
    <cfRule type="containsText" dxfId="36" priority="37" operator="containsText" text="Yes">
      <formula>NOT(ISERROR(SEARCH("Yes",I28)))</formula>
    </cfRule>
  </conditionalFormatting>
  <conditionalFormatting sqref="L28">
    <cfRule type="containsText" dxfId="35" priority="36" operator="containsText" text="New Tag Required">
      <formula>NOT(ISERROR(SEARCH("New Tag Required",L28)))</formula>
    </cfRule>
  </conditionalFormatting>
  <conditionalFormatting sqref="M28">
    <cfRule type="containsText" dxfId="34" priority="35" operator="containsText" text="New Sign Required">
      <formula>NOT(ISERROR(SEARCH("New Sign Required",M28)))</formula>
    </cfRule>
  </conditionalFormatting>
  <conditionalFormatting sqref="L28">
    <cfRule type="containsText" dxfId="33" priority="34" operator="containsText" text="Action Required">
      <formula>NOT(ISERROR(SEARCH("Action Required",L28)))</formula>
    </cfRule>
  </conditionalFormatting>
  <conditionalFormatting sqref="M28">
    <cfRule type="containsText" dxfId="32" priority="33" operator="containsText" text="Action Required">
      <formula>NOT(ISERROR(SEARCH("Action Required",M28)))</formula>
    </cfRule>
  </conditionalFormatting>
  <conditionalFormatting sqref="M28">
    <cfRule type="containsText" dxfId="31" priority="31" operator="containsText" text="Remove Old Sign">
      <formula>NOT(ISERROR(SEARCH("Remove Old Sign",M28)))</formula>
    </cfRule>
    <cfRule type="containsText" dxfId="30" priority="32" operator="containsText" text="Move Sign to New Location">
      <formula>NOT(ISERROR(SEARCH("Move Sign to New Location",M28)))</formula>
    </cfRule>
  </conditionalFormatting>
  <conditionalFormatting sqref="L28">
    <cfRule type="containsText" dxfId="29" priority="30" operator="containsText" text="Remove Old Tag">
      <formula>NOT(ISERROR(SEARCH("Remove Old Tag",L28)))</formula>
    </cfRule>
  </conditionalFormatting>
  <conditionalFormatting sqref="L34">
    <cfRule type="containsText" dxfId="28" priority="29" operator="containsText" text="New Tag Required">
      <formula>NOT(ISERROR(SEARCH("New Tag Required",L34)))</formula>
    </cfRule>
  </conditionalFormatting>
  <conditionalFormatting sqref="I34">
    <cfRule type="containsText" dxfId="27" priority="28" operator="containsText" text="Yes">
      <formula>NOT(ISERROR(SEARCH("Yes",I34)))</formula>
    </cfRule>
  </conditionalFormatting>
  <conditionalFormatting sqref="M34">
    <cfRule type="containsText" dxfId="26" priority="27" operator="containsText" text="New Sign Required">
      <formula>NOT(ISERROR(SEARCH("New Sign Required",M34)))</formula>
    </cfRule>
  </conditionalFormatting>
  <conditionalFormatting sqref="L34:M34">
    <cfRule type="containsText" dxfId="25" priority="26" operator="containsText" text="Action Required">
      <formula>NOT(ISERROR(SEARCH("Action Required",L34)))</formula>
    </cfRule>
  </conditionalFormatting>
  <conditionalFormatting sqref="M34">
    <cfRule type="containsText" dxfId="24" priority="24" operator="containsText" text="Remove Old Sign">
      <formula>NOT(ISERROR(SEARCH("Remove Old Sign",M34)))</formula>
    </cfRule>
    <cfRule type="containsText" dxfId="23" priority="25" operator="containsText" text="Move Sign to New Location">
      <formula>NOT(ISERROR(SEARCH("Move Sign to New Location",M34)))</formula>
    </cfRule>
  </conditionalFormatting>
  <conditionalFormatting sqref="L34">
    <cfRule type="containsText" dxfId="22" priority="23" operator="containsText" text="Remove Old Tag">
      <formula>NOT(ISERROR(SEARCH("Remove Old Tag",L34)))</formula>
    </cfRule>
  </conditionalFormatting>
  <conditionalFormatting sqref="L29">
    <cfRule type="containsText" dxfId="21" priority="22" operator="containsText" text="New Tag Required">
      <formula>NOT(ISERROR(SEARCH("New Tag Required",L29)))</formula>
    </cfRule>
  </conditionalFormatting>
  <conditionalFormatting sqref="I29">
    <cfRule type="containsText" dxfId="20" priority="21" operator="containsText" text="Yes">
      <formula>NOT(ISERROR(SEARCH("Yes",I29)))</formula>
    </cfRule>
  </conditionalFormatting>
  <conditionalFormatting sqref="M29">
    <cfRule type="containsText" dxfId="19" priority="20" operator="containsText" text="New Sign Required">
      <formula>NOT(ISERROR(SEARCH("New Sign Required",M29)))</formula>
    </cfRule>
  </conditionalFormatting>
  <conditionalFormatting sqref="L29:M29">
    <cfRule type="containsText" dxfId="18" priority="19" operator="containsText" text="Action Required">
      <formula>NOT(ISERROR(SEARCH("Action Required",L29)))</formula>
    </cfRule>
  </conditionalFormatting>
  <conditionalFormatting sqref="M29">
    <cfRule type="containsText" dxfId="17" priority="17" operator="containsText" text="Remove Old Sign">
      <formula>NOT(ISERROR(SEARCH("Remove Old Sign",M29)))</formula>
    </cfRule>
    <cfRule type="containsText" dxfId="16" priority="18" operator="containsText" text="Move Sign to New Location">
      <formula>NOT(ISERROR(SEARCH("Move Sign to New Location",M29)))</formula>
    </cfRule>
  </conditionalFormatting>
  <conditionalFormatting sqref="L29">
    <cfRule type="containsText" dxfId="15" priority="16" operator="containsText" text="Remove Old Tag">
      <formula>NOT(ISERROR(SEARCH("Remove Old Tag",L29)))</formula>
    </cfRule>
  </conditionalFormatting>
  <conditionalFormatting sqref="L33">
    <cfRule type="containsText" dxfId="14" priority="15" operator="containsText" text="New Tag Required">
      <formula>NOT(ISERROR(SEARCH("New Tag Required",L33)))</formula>
    </cfRule>
  </conditionalFormatting>
  <conditionalFormatting sqref="I33">
    <cfRule type="containsText" dxfId="13" priority="14" operator="containsText" text="Yes">
      <formula>NOT(ISERROR(SEARCH("Yes",I33)))</formula>
    </cfRule>
  </conditionalFormatting>
  <conditionalFormatting sqref="M33">
    <cfRule type="containsText" dxfId="12" priority="13" operator="containsText" text="New Sign Required">
      <formula>NOT(ISERROR(SEARCH("New Sign Required",M33)))</formula>
    </cfRule>
  </conditionalFormatting>
  <conditionalFormatting sqref="L33:M33">
    <cfRule type="containsText" dxfId="11" priority="12" operator="containsText" text="Action Required">
      <formula>NOT(ISERROR(SEARCH("Action Required",L33)))</formula>
    </cfRule>
  </conditionalFormatting>
  <conditionalFormatting sqref="M33">
    <cfRule type="containsText" dxfId="10" priority="10" operator="containsText" text="Remove Old Sign">
      <formula>NOT(ISERROR(SEARCH("Remove Old Sign",M33)))</formula>
    </cfRule>
    <cfRule type="containsText" dxfId="9" priority="11" operator="containsText" text="Move Sign to New Location">
      <formula>NOT(ISERROR(SEARCH("Move Sign to New Location",M33)))</formula>
    </cfRule>
  </conditionalFormatting>
  <conditionalFormatting sqref="L33">
    <cfRule type="containsText" dxfId="8" priority="9" operator="containsText" text="Remove Old Tag">
      <formula>NOT(ISERROR(SEARCH("Remove Old Tag",L33)))</formula>
    </cfRule>
  </conditionalFormatting>
  <conditionalFormatting sqref="L40">
    <cfRule type="containsText" dxfId="7" priority="8" operator="containsText" text="New Tag Required">
      <formula>NOT(ISERROR(SEARCH("New Tag Required",L40)))</formula>
    </cfRule>
  </conditionalFormatting>
  <conditionalFormatting sqref="L40">
    <cfRule type="containsText" dxfId="5" priority="6" operator="containsText" text="Action Required">
      <formula>NOT(ISERROR(SEARCH("Action Required",L40)))</formula>
    </cfRule>
  </conditionalFormatting>
  <conditionalFormatting sqref="L40">
    <cfRule type="containsText" dxfId="4" priority="5" operator="containsText" text="Remove Old Tag">
      <formula>NOT(ISERROR(SEARCH("Remove Old Tag",L40)))</formula>
    </cfRule>
  </conditionalFormatting>
  <conditionalFormatting sqref="M40">
    <cfRule type="containsText" dxfId="3" priority="4" operator="containsText" text="New Sign Required">
      <formula>NOT(ISERROR(SEARCH("New Sign Required",M40)))</formula>
    </cfRule>
  </conditionalFormatting>
  <conditionalFormatting sqref="M40">
    <cfRule type="containsText" dxfId="2" priority="3" operator="containsText" text="Action Required">
      <formula>NOT(ISERROR(SEARCH("Action Required",M40)))</formula>
    </cfRule>
  </conditionalFormatting>
  <conditionalFormatting sqref="M40">
    <cfRule type="containsText" dxfId="1" priority="1" operator="containsText" text="Remove Old Sign">
      <formula>NOT(ISERROR(SEARCH("Remove Old Sign",M40)))</formula>
    </cfRule>
    <cfRule type="containsText" dxfId="0" priority="2" operator="containsText" text="Move Sign to New Location">
      <formula>NOT(ISERROR(SEARCH("Move Sign to New Location",M40)))</formula>
    </cfRule>
  </conditionalFormatting>
  <dataValidations count="2">
    <dataValidation type="list" allowBlank="1" showInputMessage="1" showErrorMessage="1" sqref="D50:D56 I20:I36 I43:I44">
      <formula1>YesNo</formula1>
    </dataValidation>
    <dataValidation type="list" allowBlank="1" showInputMessage="1" showErrorMessage="1" sqref="H189:H39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>
          <x14:formula1>
            <xm:f>[1]Lookup!#REF!</xm:f>
          </x14:formula1>
          <xm:sqref>C56:C181</xm:sqref>
        </x14:dataValidation>
        <x14:dataValidation type="list" allowBlank="1" showInputMessage="1">
          <x14:formula1>
            <xm:f>Lookup!$E$1:$E$18</xm:f>
          </x14:formula1>
          <xm:sqref>H20:H36 H43:H44</xm:sqref>
        </x14:dataValidation>
        <x14:dataValidation type="list" allowBlank="1" showInputMessage="1" showErrorMessage="1">
          <x14:formula1>
            <xm:f>Lookup!$D$1:$D$10</xm:f>
          </x14:formula1>
          <xm:sqref>M23 M25 M27 M35:M44 M20:M21 M30:M33</xm:sqref>
        </x14:dataValidation>
        <x14:dataValidation type="list" allowBlank="1" showInputMessage="1" showErrorMessage="1">
          <x14:formula1>
            <xm:f>Lookup!$A$1:$A$8</xm:f>
          </x14:formula1>
          <xm:sqref>L35:L44 L25 L27 L30:L33 L23 L20:L21</xm:sqref>
        </x14:dataValidation>
        <x14:dataValidation type="list" allowBlank="1" showInputMessage="1" showErrorMessage="1">
          <x14:formula1>
            <xm:f>Lookup!$A$1:$A$4</xm:f>
          </x14:formula1>
          <xm:sqref>L22 L24 L26 L34 L28:L29</xm:sqref>
        </x14:dataValidation>
        <x14:dataValidation type="list" allowBlank="1" showInputMessage="1" showErrorMessage="1">
          <x14:formula1>
            <xm:f>Lookup!$D$1:$D$4</xm:f>
          </x14:formula1>
          <xm:sqref>M22 M24 M26 M34 M28:M29</xm:sqref>
        </x14:dataValidation>
        <x14:dataValidation type="list" allowBlank="1" showInputMessage="1" showErrorMessage="1">
          <x14:formula1>
            <xm:f>[1]Lookup!#REF!</xm:f>
          </x14:formula1>
          <xm:sqref>G50:H188 E46:E50 F45:F49</xm:sqref>
        </x14:dataValidation>
        <x14:dataValidation type="list" allowBlank="1" showInputMessage="1" showErrorMessage="1">
          <x14:formula1>
            <xm:f>Lookup!$G$1:$G$5</xm:f>
          </x14:formula1>
          <xm:sqref>C6:C44 C50:C55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17" t="s">
        <v>50</v>
      </c>
    </row>
    <row r="10" spans="1:7" s="1" customFormat="1" x14ac:dyDescent="0.25">
      <c r="E10" s="17" t="s">
        <v>33</v>
      </c>
    </row>
    <row r="11" spans="1:7" x14ac:dyDescent="0.25">
      <c r="E11" s="17" t="s">
        <v>20</v>
      </c>
    </row>
    <row r="12" spans="1:7" x14ac:dyDescent="0.25">
      <c r="E12" s="17" t="s">
        <v>24</v>
      </c>
    </row>
    <row r="13" spans="1:7" x14ac:dyDescent="0.25">
      <c r="E13" s="17" t="s">
        <v>53</v>
      </c>
    </row>
    <row r="14" spans="1:7" x14ac:dyDescent="0.25">
      <c r="E14" s="17" t="s">
        <v>51</v>
      </c>
    </row>
    <row r="15" spans="1:7" x14ac:dyDescent="0.25">
      <c r="E15" s="17" t="s">
        <v>22</v>
      </c>
    </row>
    <row r="16" spans="1:7" x14ac:dyDescent="0.25">
      <c r="E16" s="17" t="s">
        <v>26</v>
      </c>
    </row>
    <row r="17" spans="1:7" x14ac:dyDescent="0.25">
      <c r="E17" s="17" t="s">
        <v>23</v>
      </c>
    </row>
    <row r="18" spans="1:7" x14ac:dyDescent="0.25">
      <c r="E18" s="17" t="s">
        <v>25</v>
      </c>
    </row>
    <row r="19" spans="1:7" x14ac:dyDescent="0.25">
      <c r="E19" s="7"/>
    </row>
    <row r="20" spans="1:7" x14ac:dyDescent="0.25">
      <c r="A20" s="16"/>
      <c r="B20" s="16"/>
      <c r="C20" s="16"/>
      <c r="D20" s="16"/>
      <c r="F20" s="16"/>
      <c r="G20" s="16"/>
    </row>
    <row r="21" spans="1:7" x14ac:dyDescent="0.25">
      <c r="A21" s="16"/>
      <c r="B21" s="16"/>
      <c r="C21" s="16"/>
      <c r="D21" s="16"/>
      <c r="F21" s="16"/>
      <c r="G21" s="16"/>
    </row>
    <row r="22" spans="1:7" x14ac:dyDescent="0.25">
      <c r="A22" s="16"/>
      <c r="B22" s="16"/>
      <c r="C22" s="16"/>
      <c r="D22" s="16"/>
      <c r="F22" s="16"/>
      <c r="G22" s="16"/>
    </row>
    <row r="23" spans="1:7" x14ac:dyDescent="0.25">
      <c r="A23" s="16"/>
      <c r="B23" s="16"/>
      <c r="C23" s="16"/>
      <c r="D23" s="16"/>
      <c r="F23" s="16"/>
      <c r="G23" s="16"/>
    </row>
    <row r="24" spans="1:7" x14ac:dyDescent="0.25">
      <c r="A24" s="16"/>
      <c r="B24" s="16"/>
      <c r="C24" s="16"/>
      <c r="D24" s="16"/>
      <c r="F24" s="16"/>
      <c r="G24" s="16"/>
    </row>
    <row r="25" spans="1:7" x14ac:dyDescent="0.25">
      <c r="A25" s="16"/>
      <c r="B25" s="16"/>
      <c r="C25" s="16"/>
      <c r="D25" s="16"/>
      <c r="F25" s="16"/>
      <c r="G25" s="16"/>
    </row>
    <row r="26" spans="1:7" x14ac:dyDescent="0.25">
      <c r="A26" s="16"/>
      <c r="B26" s="16"/>
      <c r="C26" s="16"/>
      <c r="D26" s="16"/>
      <c r="F26" s="16"/>
      <c r="G26" s="16"/>
    </row>
    <row r="27" spans="1:7" x14ac:dyDescent="0.25">
      <c r="A27" s="16"/>
      <c r="B27" s="16"/>
      <c r="C27" s="16"/>
      <c r="D27" s="16"/>
      <c r="F27" s="16"/>
      <c r="G27" s="16"/>
    </row>
    <row r="28" spans="1:7" x14ac:dyDescent="0.25">
      <c r="A28" s="16"/>
      <c r="B28" s="16"/>
      <c r="C28" s="16"/>
      <c r="D28" s="16"/>
      <c r="F28" s="16"/>
      <c r="G28" s="16"/>
    </row>
    <row r="29" spans="1:7" x14ac:dyDescent="0.25">
      <c r="A29" s="16"/>
      <c r="B29" s="16"/>
      <c r="C29" s="16"/>
      <c r="D29" s="16"/>
      <c r="F29" s="16"/>
      <c r="G29" s="16"/>
    </row>
    <row r="30" spans="1:7" x14ac:dyDescent="0.25">
      <c r="A30" s="16"/>
      <c r="B30" s="16"/>
      <c r="C30" s="16"/>
      <c r="D30" s="16"/>
      <c r="F30" s="16"/>
      <c r="G30" s="16"/>
    </row>
    <row r="31" spans="1:7" x14ac:dyDescent="0.25">
      <c r="A31" s="16"/>
      <c r="B31" s="16"/>
      <c r="C31" s="16"/>
      <c r="D31" s="16"/>
      <c r="F31" s="16"/>
      <c r="G31" s="16"/>
    </row>
    <row r="32" spans="1:7" x14ac:dyDescent="0.25">
      <c r="A32" s="16"/>
      <c r="B32" s="16"/>
      <c r="C32" s="16"/>
      <c r="D32" s="16"/>
      <c r="F32" s="16"/>
      <c r="G32" s="16"/>
    </row>
    <row r="33" spans="1:7" x14ac:dyDescent="0.25">
      <c r="A33" s="16"/>
      <c r="B33" s="16"/>
      <c r="C33" s="16"/>
      <c r="D33" s="16"/>
      <c r="F33" s="16"/>
      <c r="G33" s="16"/>
    </row>
    <row r="34" spans="1:7" x14ac:dyDescent="0.25">
      <c r="A34" s="16"/>
      <c r="B34" s="16"/>
      <c r="C34" s="16"/>
      <c r="D34" s="16"/>
      <c r="F34" s="16"/>
      <c r="G34" s="16"/>
    </row>
    <row r="35" spans="1:7" x14ac:dyDescent="0.25">
      <c r="A35" s="16"/>
      <c r="B35" s="16"/>
      <c r="C35" s="16"/>
      <c r="D35" s="16"/>
      <c r="F35" s="16"/>
      <c r="G35" s="16"/>
    </row>
    <row r="36" spans="1:7" x14ac:dyDescent="0.25">
      <c r="A36" s="16"/>
      <c r="B36" s="16"/>
      <c r="C36" s="16"/>
      <c r="D36" s="16"/>
      <c r="F36" s="16"/>
      <c r="G36" s="16"/>
    </row>
    <row r="37" spans="1:7" x14ac:dyDescent="0.25">
      <c r="A37" s="16"/>
      <c r="B37" s="16"/>
      <c r="C37" s="16"/>
      <c r="D37" s="16"/>
      <c r="F37" s="16"/>
      <c r="G37" s="16"/>
    </row>
    <row r="38" spans="1:7" x14ac:dyDescent="0.25">
      <c r="A38" s="16"/>
      <c r="B38" s="16"/>
      <c r="C38" s="16"/>
      <c r="D38" s="16"/>
      <c r="F38" s="16"/>
      <c r="G38" s="16"/>
    </row>
    <row r="39" spans="1:7" x14ac:dyDescent="0.25">
      <c r="A39" s="16"/>
      <c r="B39" s="16"/>
      <c r="C39" s="16"/>
      <c r="D39" s="16"/>
      <c r="F39" s="16"/>
      <c r="G39" s="16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E16" sqref="E1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3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3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3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3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3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3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3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3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3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3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3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3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3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3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3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3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3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3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3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3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3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3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3">
      <c r="A171" s="2" t="str">
        <f>([3]UKBuilding_List!A171)</f>
        <v>0205</v>
      </c>
      <c r="B171" s="3" t="str">
        <f>([3]UKBuilding_List!C171)</f>
        <v>Phi Mu</v>
      </c>
    </row>
    <row r="172" spans="1:2" x14ac:dyDescent="0.3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3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3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3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3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3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3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3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3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3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3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3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3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3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3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3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3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3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3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3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3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3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3">
      <c r="A194" s="2" t="str">
        <f>([3]UKBuilding_List!A194)</f>
        <v>0240</v>
      </c>
      <c r="B194" s="3" t="str">
        <f>([3]UKBuilding_List!C194)</f>
        <v>468 Rose Lane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0418</v>
      </c>
      <c r="B296" s="3" t="str">
        <f>([3]UKBuilding_List!C296)</f>
        <v>Bus Shelter #4</v>
      </c>
    </row>
    <row r="297" spans="1:2" x14ac:dyDescent="0.3">
      <c r="A297" s="2" t="str">
        <f>([3]UKBuilding_List!A297)</f>
        <v>0419</v>
      </c>
      <c r="B297" s="3" t="str">
        <f>([3]UKBuilding_List!C297)</f>
        <v>Bus Shelter #13</v>
      </c>
    </row>
    <row r="298" spans="1:2" x14ac:dyDescent="0.3">
      <c r="A298" s="2" t="str">
        <f>([3]UKBuilding_List!A298)</f>
        <v>0420</v>
      </c>
      <c r="B298" s="3" t="str">
        <f>([3]UKBuilding_List!C298)</f>
        <v>424 Euclid Avenue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Shriners-4th &amp; 5th Floors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2014-10-29T17:10:47Z</dcterms:modified>
</cp:coreProperties>
</file>