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676" yWindow="252" windowWidth="27348" windowHeight="13536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Changes'!$A$1:$I$41</definedName>
    <definedName name="_xlnm.Print_Area" localSheetId="1">'SAP Changes'!$A$1:$I$18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M20" i="1" l="1"/>
  <c r="J20" i="1"/>
  <c r="M18" i="1"/>
  <c r="J18" i="1"/>
  <c r="M14" i="1"/>
  <c r="J14" i="1"/>
  <c r="M12" i="1"/>
  <c r="J12" i="1"/>
  <c r="M10" i="1"/>
  <c r="J10" i="1"/>
  <c r="E2" i="4" l="1"/>
  <c r="E1" i="4"/>
  <c r="B1" i="4"/>
  <c r="B2" i="4" l="1"/>
  <c r="M13" i="1" l="1"/>
  <c r="M15" i="1"/>
  <c r="M17" i="1"/>
  <c r="M19" i="1"/>
  <c r="M16" i="1"/>
  <c r="M21" i="1"/>
  <c r="M23" i="1"/>
  <c r="M25" i="1"/>
  <c r="M27" i="1"/>
  <c r="M30" i="1"/>
  <c r="M31" i="1"/>
  <c r="M35" i="1"/>
  <c r="M36" i="1"/>
  <c r="M37" i="1"/>
  <c r="M38" i="1"/>
  <c r="M39" i="1"/>
  <c r="M41" i="1"/>
  <c r="M42" i="1"/>
  <c r="M43" i="1"/>
  <c r="M44" i="1"/>
  <c r="M11" i="1"/>
  <c r="J13" i="1"/>
  <c r="J15" i="1"/>
  <c r="J17" i="1"/>
  <c r="J19" i="1"/>
  <c r="J16" i="1"/>
  <c r="J21" i="1"/>
  <c r="J23" i="1"/>
  <c r="J25" i="1"/>
  <c r="J27" i="1"/>
  <c r="J30" i="1"/>
  <c r="J31" i="1"/>
  <c r="J35" i="1"/>
  <c r="J36" i="1"/>
  <c r="J37" i="1"/>
  <c r="J38" i="1"/>
  <c r="J39" i="1"/>
  <c r="J41" i="1"/>
  <c r="J42" i="1"/>
  <c r="J43" i="1"/>
  <c r="J44" i="1"/>
  <c r="J11" i="1"/>
  <c r="H71" i="1" l="1"/>
  <c r="G71" i="1"/>
  <c r="M71" i="1" l="1"/>
  <c r="K2" i="1" s="1"/>
  <c r="J71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<sst xmlns="http://schemas.openxmlformats.org/spreadsheetml/2006/main" count="518" uniqueCount="218">
  <si>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</si>
  <si>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</si>
  <si>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</si>
  <si>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</si>
  <si>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</si>
  <si>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</si>
  <si>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</si>
  <si>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</si>
  <si>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</si>
  <si>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</si>
  <si>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</si>
  <si>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</si>
  <si>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</si>
  <si>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</si>
  <si>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</si>
  <si>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</si>
  <si>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</si>
  <si>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</si>
  <si>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</si>
  <si>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</si>
  <si>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</si>
  <si>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</si>
  <si>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</si>
  <si>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</si>
  <si>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</si>
  <si>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</si>
  <si>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</si>
  <si>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</si>
  <si>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</si>
  <si>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</si>
  <si>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</si>
  <si>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</si>
  <si>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</si>
  <si>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</si>
  <si>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</si>
  <si>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</si>
  <si>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</si>
  <si>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</si>
  <si>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</si>
  <si>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</si>
  <si>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</si>
  <si>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</si>
  <si>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</si>
  <si>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</si>
  <si>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</si>
  <si>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</si>
  <si>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</si>
  <si>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</si>
  <si>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</si>
  <si>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</si>
  <si>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</si>
  <si>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</si>
  <si>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</si>
  <si>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</si>
  <si>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</si>
  <si>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</si>
  <si>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</si>
  <si>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</si>
  <si>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</si>
  <si>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</si>
  <si>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</si>
  <si>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</si>
  <si>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</si>
  <si>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</si>
  <si>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</si>
  <si>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</si>
  <si>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</si>
  <si>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</si>
  <si>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</si>
  <si>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</si>
  <si>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</si>
  <si>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</si>
  <si>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</si>
  <si>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0012</t>
  </si>
  <si>
    <t>203</t>
  </si>
  <si>
    <t>02</t>
  </si>
  <si>
    <t>207</t>
  </si>
  <si>
    <t>215</t>
  </si>
  <si>
    <t>South Wing, Room Merged into Room 201</t>
  </si>
  <si>
    <t>South Wing, Room Merged into Room 205</t>
  </si>
  <si>
    <t>South Wing, Room Merged into Room 209</t>
  </si>
  <si>
    <t>South Wing, Room Merged into Room 213</t>
  </si>
  <si>
    <t>South Wing, Room Merged into Room 217</t>
  </si>
  <si>
    <t>South Wing Renovation</t>
  </si>
  <si>
    <t>257A</t>
  </si>
  <si>
    <t>233</t>
  </si>
  <si>
    <t>237</t>
  </si>
  <si>
    <t>Room Merged into Room 225</t>
  </si>
  <si>
    <t>Room Merged into Room 229</t>
  </si>
  <si>
    <t>Room Merged into Room 233</t>
  </si>
  <si>
    <t>Room Merged into Room 237</t>
  </si>
  <si>
    <t>Room Merged into Room 241</t>
  </si>
  <si>
    <t>Room Merged into Room 263</t>
  </si>
  <si>
    <t>Room Merged into Room 259</t>
  </si>
  <si>
    <t>Room Created From existing space of Room 248</t>
  </si>
  <si>
    <t>257C</t>
  </si>
  <si>
    <t>Room Label Change: 257C Changed To 257A</t>
  </si>
  <si>
    <t>Wall removed</t>
  </si>
  <si>
    <t>Room Merged into Room 249</t>
  </si>
  <si>
    <t>106A</t>
  </si>
  <si>
    <t>Room relocated</t>
  </si>
  <si>
    <t>Vesibule</t>
  </si>
  <si>
    <t>includes ramp at 106A</t>
  </si>
  <si>
    <t>01</t>
  </si>
  <si>
    <t>Coat Room, room merged with old 106A, new sign at 106 side</t>
  </si>
  <si>
    <t>Walls Moved</t>
  </si>
  <si>
    <t>Old Door remained, but may have been tagged and signed differently. Put new tag on as precaution and report back with signage needs.</t>
  </si>
  <si>
    <t>Part of 248 was used to make 242</t>
  </si>
  <si>
    <t>Delete</t>
  </si>
  <si>
    <t>Original Room 257A Merged into Room 257; room label re used where 257C was</t>
  </si>
  <si>
    <t>LX-0012-01-104</t>
  </si>
  <si>
    <t>BLAZER HALL - Room 104</t>
  </si>
  <si>
    <t>LX-0012-01-105</t>
  </si>
  <si>
    <t>BLAZER HALL - Room 105</t>
  </si>
  <si>
    <t>LX-0012-01-106</t>
  </si>
  <si>
    <t>BLAZER HALL - Room 106</t>
  </si>
  <si>
    <t>LX-0012-01-106A</t>
  </si>
  <si>
    <t>BLAZER HALL - Room 106A</t>
  </si>
  <si>
    <t>LX-0012-02-201</t>
  </si>
  <si>
    <t>BLAZER HALL - Room 201</t>
  </si>
  <si>
    <t>LX-0012-02-203</t>
  </si>
  <si>
    <t>BLAZER HALL - Room 203</t>
  </si>
  <si>
    <t>LX-0012-02-205</t>
  </si>
  <si>
    <t>BLAZER HALL - Room 205</t>
  </si>
  <si>
    <t>LX-0012-02-207</t>
  </si>
  <si>
    <t>BLAZER HALL - Room 207</t>
  </si>
  <si>
    <t>LX-0012-02-209</t>
  </si>
  <si>
    <t>BLAZER HALL - Room 209</t>
  </si>
  <si>
    <t>LX-0012-02-211</t>
  </si>
  <si>
    <t>BLAZER HALL - Room 211</t>
  </si>
  <si>
    <t>LX-0012-02-213</t>
  </si>
  <si>
    <t>BLAZER HALL - Room 213</t>
  </si>
  <si>
    <t>LX-0012-02-215</t>
  </si>
  <si>
    <t>BLAZER HALL - Room 215</t>
  </si>
  <si>
    <t>LX-0012-02-217</t>
  </si>
  <si>
    <t>BLAZER HALL - Room 217</t>
  </si>
  <si>
    <t>LX-0012-02-219</t>
  </si>
  <si>
    <t>BLAZER HALL - Room 219</t>
  </si>
  <si>
    <t>LX-0012-02-225</t>
  </si>
  <si>
    <t>BLAZER HALL - Room 225</t>
  </si>
  <si>
    <t>LX-0012-02-227</t>
  </si>
  <si>
    <t>BLAZER HALL - Room 227</t>
  </si>
  <si>
    <t>LX-0012-02-229</t>
  </si>
  <si>
    <t>BLAZER HALL - Room 229</t>
  </si>
  <si>
    <t>LX-0012-02-231</t>
  </si>
  <si>
    <t>BLAZER HALL - Room 231</t>
  </si>
  <si>
    <t>LX-0012-02-233</t>
  </si>
  <si>
    <t>BLAZER HALL - Room 233</t>
  </si>
  <si>
    <t>LX-0012-02-235</t>
  </si>
  <si>
    <t>BLAZER HALL - Room 235</t>
  </si>
  <si>
    <t>LX-0012-02-237</t>
  </si>
  <si>
    <t>BLAZER HALL - Room 237</t>
  </si>
  <si>
    <t>LX-0012-02-239</t>
  </si>
  <si>
    <t>BLAZER HALL - Room 239</t>
  </si>
  <si>
    <t>LX-0012-02-241</t>
  </si>
  <si>
    <t>BLAZER HALL - Room 241</t>
  </si>
  <si>
    <t>LX-0012-02-243</t>
  </si>
  <si>
    <t>BLAZER HALL - Room 243</t>
  </si>
  <si>
    <t>LX-0012-02-245</t>
  </si>
  <si>
    <t>BLAZER HALL - Room 245</t>
  </si>
  <si>
    <t>LX-0012-02-247</t>
  </si>
  <si>
    <t>BLAZER HALL - Room 247</t>
  </si>
  <si>
    <t>LX-0012-02-248</t>
  </si>
  <si>
    <t>BLAZER HALL - Room 248</t>
  </si>
  <si>
    <t>LX-0012-02-249</t>
  </si>
  <si>
    <t>BLAZER HALL - Room 249</t>
  </si>
  <si>
    <t>LX-0012-02-251</t>
  </si>
  <si>
    <t>BLAZER HALL - Room 251</t>
  </si>
  <si>
    <t>LX-0012-02-253</t>
  </si>
  <si>
    <t>BLAZER HALL - Room 253</t>
  </si>
  <si>
    <t>LX-0012-02-255</t>
  </si>
  <si>
    <t>BLAZER HALL - Room 255</t>
  </si>
  <si>
    <t>LX-0012-02-257</t>
  </si>
  <si>
    <t>BLAZER HALL - Room 257</t>
  </si>
  <si>
    <t>LX-0012-02-257A</t>
  </si>
  <si>
    <t>BLAZER HALL - Room 257A</t>
  </si>
  <si>
    <t>LX-0012-02-257C</t>
  </si>
  <si>
    <t>BLAZER HALL - Room 257C</t>
  </si>
  <si>
    <t>LX-0012-02-259</t>
  </si>
  <si>
    <t>BLAZER HALL - Room 259</t>
  </si>
  <si>
    <t>LX-0012-02-261</t>
  </si>
  <si>
    <t>BLAZER HALL - Room 261</t>
  </si>
  <si>
    <t>LX-0012-02-263</t>
  </si>
  <si>
    <t>BLAZER HALL - Room 263</t>
  </si>
  <si>
    <t>LX-0012-02-265</t>
  </si>
  <si>
    <t>BLAZER HALL - Room 265</t>
  </si>
  <si>
    <t>room relocated</t>
  </si>
  <si>
    <t>walls moved</t>
  </si>
  <si>
    <t>LX-0012-02-242</t>
  </si>
  <si>
    <t>BLAZER HALL - Room 242</t>
  </si>
  <si>
    <t>move equipment to 257A</t>
  </si>
  <si>
    <t>XA001</t>
  </si>
  <si>
    <t>Room Label Change: X001 Changed To XA001</t>
  </si>
  <si>
    <t>00</t>
  </si>
  <si>
    <t>XA101</t>
  </si>
  <si>
    <t>Room Label Change: X101 Changed To XA101</t>
  </si>
  <si>
    <t>XA100</t>
  </si>
  <si>
    <t>Room Label Change: X100 Changed To XA100</t>
  </si>
  <si>
    <t>XA400</t>
  </si>
  <si>
    <t>XA401</t>
  </si>
  <si>
    <t>XA402</t>
  </si>
  <si>
    <t>Room Label Change: X401 Changed To XA401</t>
  </si>
  <si>
    <t>Room Label Change: X402 Changed To XA402</t>
  </si>
  <si>
    <t>Room Label Change: X400 Changed To XA400</t>
  </si>
  <si>
    <t>04</t>
  </si>
  <si>
    <t>Change for NCES Standards</t>
  </si>
  <si>
    <t>LX-0012-00-XA001</t>
  </si>
  <si>
    <t>LX-0012-01-XA100</t>
  </si>
  <si>
    <t>LX-0012-01-XA101</t>
  </si>
  <si>
    <t>LX-0012-04-XA400</t>
  </si>
  <si>
    <t>LX-0012-04-XA401</t>
  </si>
  <si>
    <t>LX-0012-04-XA402</t>
  </si>
  <si>
    <t>BLAZER HALL - Exterior -XA001</t>
  </si>
  <si>
    <t>BLAZER HALL - Exterior -XA100</t>
  </si>
  <si>
    <t>BLAZER HALL - Exterior -XA101</t>
  </si>
  <si>
    <t>BLAZER HALL - Exterior -XA400</t>
  </si>
  <si>
    <t>BLAZER HALL - Exterior -XA401</t>
  </si>
  <si>
    <t>BLAZER HALL - Exterior -XA402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</si>
</sst>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</cellStyleXfs>
  <cellXfs count="73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34" borderId="10" xfId="0" applyFont="1" applyFill="1" applyBorder="1" applyProtection="1"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0" fontId="0" fillId="35" borderId="10" xfId="0" applyFont="1" applyFill="1" applyBorder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horizontal="center" wrapText="1"/>
      <protection locked="0"/>
    </xf>
    <xf numFmtId="0" fontId="0" fillId="36" borderId="14" xfId="0" applyFont="1" applyFill="1" applyBorder="1" applyAlignment="1" applyProtection="1">
      <alignment horizontal="center" vertical="center"/>
      <protection locked="0"/>
    </xf>
    <xf numFmtId="0" fontId="0" fillId="36" borderId="18" xfId="0" applyFont="1" applyFill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horizontal="center" wrapText="1"/>
      <protection locked="0"/>
    </xf>
    <xf numFmtId="0" fontId="0" fillId="0" borderId="15" xfId="0" applyFont="1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21" fillId="0" borderId="0" xfId="43" applyFont="1" applyAlignment="1" applyProtection="1">
      <alignment horizontal="left"/>
      <protection locked="0"/>
    </xf>
    <xf numFmtId="14" fontId="0" fillId="0" borderId="0" xfId="0" applyNumberFormat="1" applyFont="1" applyProtection="1">
      <protection locked="0"/>
    </xf>
    <xf numFmtId="14" fontId="0" fillId="0" borderId="0" xfId="0" applyNumberFormat="1" applyFont="1" applyAlignment="1" applyProtection="1">
      <alignment wrapText="1"/>
      <protection locked="0"/>
    </xf>
    <xf numFmtId="1" fontId="21" fillId="0" borderId="0" xfId="43" applyNumberFormat="1" applyFont="1" applyAlignment="1" applyProtection="1">
      <alignment horizontal="left"/>
      <protection locked="0"/>
    </xf>
    <xf numFmtId="3" fontId="21" fillId="0" borderId="0" xfId="43" applyNumberFormat="1" applyFont="1" applyFill="1" applyAlignment="1" applyProtection="1">
      <alignment horizontal="right"/>
      <protection locked="0"/>
    </xf>
    <xf numFmtId="3" fontId="21" fillId="0" borderId="0" xfId="43" applyNumberFormat="1" applyFont="1" applyFill="1" applyBorder="1" applyAlignment="1" applyProtection="1">
      <alignment horizontal="right"/>
      <protection locked="0"/>
    </xf>
    <xf numFmtId="0" fontId="21" fillId="0" borderId="0" xfId="43" applyNumberFormat="1" applyFont="1" applyAlignment="1" applyProtection="1">
      <alignment horizontal="left"/>
      <protection locked="0"/>
    </xf>
    <xf numFmtId="0" fontId="0" fillId="0" borderId="15" xfId="0" applyFont="1" applyBorder="1" applyProtection="1"/>
    <xf numFmtId="0" fontId="0" fillId="0" borderId="19" xfId="0" applyFont="1" applyBorder="1" applyProtection="1"/>
    <xf numFmtId="0" fontId="0" fillId="0" borderId="17" xfId="0" applyFont="1" applyBorder="1" applyAlignment="1" applyProtection="1">
      <alignment wrapText="1"/>
    </xf>
    <xf numFmtId="49" fontId="16" fillId="33" borderId="11" xfId="0" applyNumberFormat="1" applyFont="1" applyFill="1" applyBorder="1" applyAlignment="1" applyProtection="1">
      <alignment horizontal="center"/>
      <protection locked="0"/>
    </xf>
    <xf numFmtId="0" fontId="16" fillId="33" borderId="11" xfId="0" applyFont="1" applyFill="1" applyBorder="1" applyAlignment="1" applyProtection="1">
      <alignment horizontal="center"/>
      <protection locked="0"/>
    </xf>
    <xf numFmtId="0" fontId="16" fillId="33" borderId="11" xfId="0" applyFont="1" applyFill="1" applyBorder="1" applyAlignment="1" applyProtection="1">
      <alignment horizontal="center" wrapText="1"/>
      <protection locked="0"/>
    </xf>
    <xf numFmtId="0" fontId="21" fillId="0" borderId="10" xfId="42" applyFont="1" applyBorder="1" applyAlignment="1" applyProtection="1">
      <alignment horizontal="left"/>
      <protection locked="0"/>
    </xf>
    <xf numFmtId="49" fontId="0" fillId="0" borderId="10" xfId="0" applyNumberFormat="1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protection locked="0"/>
    </xf>
    <xf numFmtId="49" fontId="21" fillId="0" borderId="10" xfId="43" applyNumberFormat="1" applyFont="1" applyBorder="1" applyAlignment="1" applyProtection="1">
      <alignment horizontal="left"/>
      <protection locked="0"/>
    </xf>
    <xf numFmtId="0" fontId="21" fillId="0" borderId="10" xfId="43" applyFont="1" applyBorder="1" applyAlignment="1" applyProtection="1">
      <alignment horizontal="left"/>
      <protection locked="0"/>
    </xf>
    <xf numFmtId="0" fontId="0" fillId="0" borderId="10" xfId="0" applyFont="1" applyFill="1" applyBorder="1" applyAlignment="1" applyProtection="1">
      <protection locked="0"/>
    </xf>
    <xf numFmtId="3" fontId="0" fillId="0" borderId="10" xfId="0" applyNumberFormat="1" applyFont="1" applyBorder="1" applyAlignment="1" applyProtection="1">
      <protection locked="0"/>
    </xf>
    <xf numFmtId="0" fontId="21" fillId="0" borderId="0" xfId="43" applyFont="1" applyBorder="1" applyAlignment="1" applyProtection="1">
      <alignment horizontal="left"/>
      <protection locked="0"/>
    </xf>
    <xf numFmtId="49" fontId="0" fillId="0" borderId="0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Border="1" applyAlignment="1" applyProtection="1">
      <protection locked="0"/>
    </xf>
    <xf numFmtId="0" fontId="21" fillId="0" borderId="0" xfId="42" applyFont="1" applyBorder="1" applyAlignment="1" applyProtection="1">
      <alignment horizontal="left"/>
      <protection locked="0"/>
    </xf>
    <xf numFmtId="3" fontId="0" fillId="0" borderId="0" xfId="0" applyNumberFormat="1" applyFont="1" applyBorder="1" applyAlignment="1" applyProtection="1">
      <protection locked="0"/>
    </xf>
    <xf numFmtId="0" fontId="0" fillId="0" borderId="10" xfId="0" applyBorder="1"/>
    <xf numFmtId="49" fontId="16" fillId="0" borderId="10" xfId="0" applyNumberFormat="1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5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0180</v>
          </cell>
          <cell r="C148" t="str">
            <v>113 State St</v>
          </cell>
        </row>
        <row r="149">
          <cell r="A149" t="str">
            <v>0181</v>
          </cell>
          <cell r="C149" t="str">
            <v>Woodland Glen III</v>
          </cell>
        </row>
        <row r="150">
          <cell r="A150" t="str">
            <v>0182</v>
          </cell>
          <cell r="C150" t="str">
            <v>Isolation Barn Incinerator</v>
          </cell>
        </row>
        <row r="151">
          <cell r="A151" t="str">
            <v>0183</v>
          </cell>
          <cell r="C151" t="str">
            <v>Isolation Barn</v>
          </cell>
        </row>
        <row r="152">
          <cell r="A152" t="str">
            <v>0184</v>
          </cell>
          <cell r="C152" t="str">
            <v>Agricultural Machine Research Lab</v>
          </cell>
        </row>
        <row r="153">
          <cell r="A153" t="str">
            <v>0185</v>
          </cell>
          <cell r="C153" t="str">
            <v>Garage by Motor Pool Residence</v>
          </cell>
        </row>
        <row r="154">
          <cell r="A154" t="str">
            <v>0186</v>
          </cell>
          <cell r="C154" t="str">
            <v>Woodland Glen IV</v>
          </cell>
        </row>
        <row r="155">
          <cell r="A155" t="str">
            <v>0187</v>
          </cell>
          <cell r="C155" t="str">
            <v>Bus Shelter #5</v>
          </cell>
        </row>
        <row r="156">
          <cell r="A156" t="str">
            <v>0188</v>
          </cell>
          <cell r="C156" t="str">
            <v>Woodland Glen V</v>
          </cell>
        </row>
        <row r="157">
          <cell r="A157" t="str">
            <v>0189</v>
          </cell>
          <cell r="C157" t="str">
            <v>Shawneetown Bldg A</v>
          </cell>
        </row>
        <row r="158">
          <cell r="A158" t="str">
            <v>0190</v>
          </cell>
          <cell r="C158" t="str">
            <v>Shawneetown Bldg B</v>
          </cell>
        </row>
        <row r="159">
          <cell r="A159" t="str">
            <v>0191</v>
          </cell>
          <cell r="C159" t="str">
            <v>Shawneetown Bldg D</v>
          </cell>
        </row>
        <row r="160">
          <cell r="A160" t="str">
            <v>0192</v>
          </cell>
          <cell r="C160" t="str">
            <v>Shawneetown Bldg F</v>
          </cell>
        </row>
        <row r="161">
          <cell r="A161" t="str">
            <v>0193</v>
          </cell>
          <cell r="C161" t="str">
            <v>Shawneetown Bldg E</v>
          </cell>
        </row>
        <row r="162">
          <cell r="A162" t="str">
            <v>0194</v>
          </cell>
          <cell r="C162" t="str">
            <v>Shawneetown Bldg C</v>
          </cell>
        </row>
        <row r="163">
          <cell r="A163" t="str">
            <v>0196</v>
          </cell>
          <cell r="C163" t="str">
            <v>Stoll Field Viewing Tower</v>
          </cell>
        </row>
        <row r="164">
          <cell r="A164" t="str">
            <v>0197</v>
          </cell>
          <cell r="C164" t="str">
            <v>Parking Garage No 1</v>
          </cell>
        </row>
        <row r="165">
          <cell r="A165" t="str">
            <v>0198</v>
          </cell>
          <cell r="C165" t="str">
            <v>Parking Garage No 2</v>
          </cell>
        </row>
        <row r="166">
          <cell r="A166" t="str">
            <v>0199</v>
          </cell>
          <cell r="C166" t="str">
            <v>Parking Garage No 3</v>
          </cell>
        </row>
        <row r="167">
          <cell r="A167" t="str">
            <v>0200</v>
          </cell>
          <cell r="C167" t="str">
            <v>Wethington Allied Health Building</v>
          </cell>
        </row>
        <row r="168">
          <cell r="A168" t="str">
            <v>0202</v>
          </cell>
          <cell r="C168" t="str">
            <v>Parking Garage No 5</v>
          </cell>
        </row>
        <row r="169">
          <cell r="A169" t="str">
            <v>0203</v>
          </cell>
          <cell r="C169" t="str">
            <v>1037 S. Limestone</v>
          </cell>
        </row>
        <row r="170">
          <cell r="A170" t="str">
            <v>0204</v>
          </cell>
          <cell r="C170" t="str">
            <v>Cooling Plant #2</v>
          </cell>
        </row>
        <row r="171">
          <cell r="A171" t="str">
            <v>0205</v>
          </cell>
          <cell r="C171" t="str">
            <v>Phi Mu</v>
          </cell>
        </row>
        <row r="172">
          <cell r="A172" t="str">
            <v>0207</v>
          </cell>
          <cell r="C172" t="str">
            <v>Arts Metal Building</v>
          </cell>
        </row>
        <row r="173">
          <cell r="A173" t="str">
            <v>0210</v>
          </cell>
          <cell r="C173" t="str">
            <v>Reynolds Warehouse #4</v>
          </cell>
        </row>
        <row r="174">
          <cell r="A174" t="str">
            <v>0211</v>
          </cell>
          <cell r="C174" t="str">
            <v>Maxwell Place Garage</v>
          </cell>
        </row>
        <row r="175">
          <cell r="A175" t="str">
            <v>0212</v>
          </cell>
          <cell r="C175" t="str">
            <v>Lancaster Aquatics</v>
          </cell>
        </row>
        <row r="176">
          <cell r="A176" t="str">
            <v>0213</v>
          </cell>
          <cell r="C176" t="str">
            <v>Boone Tennis Center</v>
          </cell>
        </row>
        <row r="177">
          <cell r="A177" t="str">
            <v>0214</v>
          </cell>
          <cell r="C177" t="str">
            <v>Flammable Storage Building</v>
          </cell>
        </row>
        <row r="178">
          <cell r="A178" t="str">
            <v>0215</v>
          </cell>
          <cell r="C178" t="str">
            <v>W. P. Garrigus Building</v>
          </cell>
        </row>
        <row r="179">
          <cell r="A179" t="str">
            <v>0216</v>
          </cell>
          <cell r="C179" t="str">
            <v>Multi-Disciplinary Research Lab #3</v>
          </cell>
        </row>
        <row r="180">
          <cell r="A180" t="str">
            <v>0217</v>
          </cell>
          <cell r="C180" t="str">
            <v>Electric Substation #2</v>
          </cell>
        </row>
        <row r="181">
          <cell r="A181" t="str">
            <v>0219</v>
          </cell>
          <cell r="C181" t="str">
            <v>Seaton Center</v>
          </cell>
        </row>
        <row r="182">
          <cell r="A182" t="str">
            <v>0220</v>
          </cell>
          <cell r="C182" t="str">
            <v>Bernard Johnson Student Rec Ctr</v>
          </cell>
        </row>
        <row r="183">
          <cell r="A183" t="str">
            <v>0222</v>
          </cell>
          <cell r="C183" t="str">
            <v>Commonwealth Stadium</v>
          </cell>
        </row>
        <row r="184">
          <cell r="A184" t="str">
            <v>0223</v>
          </cell>
          <cell r="C184" t="str">
            <v>Warren Wright Medical Plaza</v>
          </cell>
        </row>
        <row r="185">
          <cell r="A185" t="str">
            <v>0224</v>
          </cell>
          <cell r="C185" t="str">
            <v>Lucille Caudill Little Fine Arts Library</v>
          </cell>
        </row>
        <row r="186">
          <cell r="A186" t="str">
            <v>0225</v>
          </cell>
          <cell r="C186" t="str">
            <v>T H Morgan Biological Sciences</v>
          </cell>
        </row>
        <row r="187">
          <cell r="A187" t="str">
            <v>0227</v>
          </cell>
          <cell r="C187" t="str">
            <v>Recreation Equipment Storage Building</v>
          </cell>
        </row>
        <row r="188">
          <cell r="A188" t="str">
            <v>0229</v>
          </cell>
          <cell r="C188" t="str">
            <v>Agricultural Distribution Center</v>
          </cell>
        </row>
        <row r="189">
          <cell r="A189" t="str">
            <v>0230</v>
          </cell>
          <cell r="C189" t="str">
            <v>Sanders-Brown Center on Aging</v>
          </cell>
        </row>
        <row r="190">
          <cell r="A190" t="str">
            <v>0231</v>
          </cell>
          <cell r="C190" t="str">
            <v>Farm Maintenance Storage Shed</v>
          </cell>
        </row>
        <row r="191">
          <cell r="A191" t="str">
            <v>0232</v>
          </cell>
          <cell r="C191" t="str">
            <v>College of Nursing</v>
          </cell>
        </row>
        <row r="192">
          <cell r="A192" t="str">
            <v>0235</v>
          </cell>
          <cell r="C192" t="str">
            <v>John W Oswald Building</v>
          </cell>
        </row>
        <row r="193">
          <cell r="A193" t="str">
            <v>0236</v>
          </cell>
          <cell r="C193" t="str">
            <v>Kentucky Tobacco Research and Development Center</v>
          </cell>
        </row>
        <row r="194">
          <cell r="A194" t="str">
            <v>0240</v>
          </cell>
          <cell r="C194" t="str">
            <v>468 Rose Lane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0418</v>
          </cell>
          <cell r="C296" t="str">
            <v>Bus Shelter #4</v>
          </cell>
        </row>
        <row r="297">
          <cell r="A297" t="str">
            <v>0419</v>
          </cell>
          <cell r="C297" t="str">
            <v>Bus Shelter #13</v>
          </cell>
        </row>
        <row r="298">
          <cell r="A298" t="str">
            <v>0420</v>
          </cell>
          <cell r="C298" t="str">
            <v>424 Euclid Avenue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0467</v>
          </cell>
          <cell r="C312" t="str">
            <v>220 Transcript Ave</v>
          </cell>
        </row>
        <row r="313">
          <cell r="A313" t="str">
            <v>0473</v>
          </cell>
          <cell r="C313" t="str">
            <v>505 Oldham Ct</v>
          </cell>
        </row>
        <row r="314">
          <cell r="A314" t="str">
            <v>0481</v>
          </cell>
          <cell r="C314" t="str">
            <v>LCC Academic Tech Building</v>
          </cell>
        </row>
        <row r="315">
          <cell r="A315" t="str">
            <v>0482</v>
          </cell>
          <cell r="C315" t="str">
            <v>408 Linden Walk</v>
          </cell>
        </row>
        <row r="316">
          <cell r="A316" t="str">
            <v>0484</v>
          </cell>
          <cell r="C316" t="str">
            <v>Real Properties Garage</v>
          </cell>
        </row>
        <row r="317">
          <cell r="A317" t="str">
            <v>0485</v>
          </cell>
          <cell r="C317" t="str">
            <v>Boone Tennis Stadium</v>
          </cell>
        </row>
        <row r="318">
          <cell r="A318" t="str">
            <v>0487</v>
          </cell>
          <cell r="C318" t="str">
            <v>518 Oldham Ct</v>
          </cell>
        </row>
        <row r="319">
          <cell r="A319" t="str">
            <v>0488</v>
          </cell>
          <cell r="C319" t="str">
            <v>Woodland Early Learning Center</v>
          </cell>
        </row>
        <row r="320">
          <cell r="A320" t="str">
            <v>0489</v>
          </cell>
          <cell r="C320" t="str">
            <v>1117 South Limestone</v>
          </cell>
        </row>
        <row r="321">
          <cell r="A321" t="str">
            <v>0490</v>
          </cell>
          <cell r="C321" t="str">
            <v>Environmental Quality Management</v>
          </cell>
        </row>
        <row r="322">
          <cell r="A322" t="str">
            <v>0494</v>
          </cell>
          <cell r="C322" t="str">
            <v>Stuckert Career Center</v>
          </cell>
        </row>
        <row r="323">
          <cell r="A323" t="str">
            <v>0495</v>
          </cell>
          <cell r="C323" t="str">
            <v>James F. Hardymon Communications Building</v>
          </cell>
        </row>
        <row r="324">
          <cell r="A324" t="str">
            <v>0503</v>
          </cell>
          <cell r="C324" t="str">
            <v>Ralph G Anderson Building (Mech Eng)</v>
          </cell>
        </row>
        <row r="325">
          <cell r="A325" t="str">
            <v>0504</v>
          </cell>
          <cell r="C325" t="str">
            <v>Sigma Chi Fraternity House</v>
          </cell>
        </row>
        <row r="326">
          <cell r="A326" t="str">
            <v>0505</v>
          </cell>
          <cell r="C326" t="str">
            <v>Alpha Tau Omega Fraternity</v>
          </cell>
        </row>
        <row r="327">
          <cell r="A327" t="str">
            <v>0506</v>
          </cell>
          <cell r="C327" t="str">
            <v>Robert Straus Behavioral Research Building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Shriners-4th &amp; 5th Floors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/>
          <cell r="C441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7"/>
  <sheetViews>
    <sheetView tabSelected="1" zoomScale="90" zoomScaleNormal="90" workbookViewId="0">
      <selection activeCell="B2" sqref="B2:C2"/>
    </sheetView>
  </sheetViews>
  <sheetFormatPr defaultColWidth="9.109375" defaultRowHeight="14.4" x14ac:dyDescent="0.3"/>
  <cols>
    <col min="1" max="1" width="12.5546875" style="29" bestFit="1" customWidth="1"/>
    <col min="2" max="2" width="7.44140625" style="29" bestFit="1" customWidth="1"/>
    <col min="3" max="3" width="24" style="22" customWidth="1"/>
    <col min="4" max="4" width="14.33203125" style="22" bestFit="1" customWidth="1"/>
    <col min="5" max="5" width="8.44140625" style="22" bestFit="1" customWidth="1"/>
    <col min="6" max="6" width="13.33203125" style="22" bestFit="1" customWidth="1"/>
    <col min="7" max="8" width="18.5546875" style="22" customWidth="1"/>
    <col min="9" max="9" width="26.88671875" style="23" customWidth="1"/>
    <col min="10" max="14" width="9.109375" style="22"/>
    <col min="15" max="15" width="11.5546875" style="22" customWidth="1"/>
    <col min="16" max="16384" width="9.109375" style="22"/>
  </cols>
  <sheetData>
    <row r="1" spans="1:16" ht="90" x14ac:dyDescent="0.25">
      <c r="A1" s="18" t="s">
        <v>7</v>
      </c>
      <c r="B1" s="71" t="s">
        <v>73</v>
      </c>
      <c r="C1" s="71"/>
      <c r="F1" s="10" t="s">
        <v>10</v>
      </c>
      <c r="G1" s="21">
        <v>41932</v>
      </c>
      <c r="J1" s="32" t="s">
        <v>35</v>
      </c>
      <c r="K1" s="32" t="s">
        <v>36</v>
      </c>
      <c r="L1" s="33"/>
      <c r="M1" s="33"/>
      <c r="N1" s="33"/>
      <c r="O1" s="34" t="s">
        <v>37</v>
      </c>
      <c r="P1" s="35" t="s">
        <v>49</v>
      </c>
    </row>
    <row r="2" spans="1:16" ht="15.75" thickBot="1" x14ac:dyDescent="0.3">
      <c r="A2" s="24" t="s">
        <v>8</v>
      </c>
      <c r="B2" s="72" t="str">
        <f>VLOOKUP(B1,BuildingList!A:B,2,FALSE)</f>
        <v>Blazer Hall</v>
      </c>
      <c r="C2" s="72"/>
      <c r="F2" s="27" t="s">
        <v>12</v>
      </c>
      <c r="G2" s="28" t="s">
        <v>62</v>
      </c>
      <c r="J2" s="36">
        <f>G71-J71</f>
        <v>9</v>
      </c>
      <c r="K2" s="36">
        <f>H71-M71</f>
        <v>7</v>
      </c>
      <c r="L2" s="37"/>
      <c r="M2" s="37"/>
      <c r="N2" s="37"/>
      <c r="O2" s="38"/>
      <c r="P2" s="39"/>
    </row>
    <row r="3" spans="1:16" ht="15" x14ac:dyDescent="0.25">
      <c r="J3" s="23"/>
      <c r="K3" s="23"/>
      <c r="L3" s="23"/>
      <c r="M3" s="23"/>
      <c r="N3" s="23"/>
      <c r="O3" s="23"/>
    </row>
    <row r="4" spans="1:16" ht="15" x14ac:dyDescent="0.25">
      <c r="J4" s="23"/>
      <c r="K4" s="23"/>
      <c r="L4" s="23"/>
      <c r="M4" s="23"/>
      <c r="N4" s="23"/>
      <c r="O4" s="23"/>
    </row>
    <row r="5" spans="1:16" s="12" customFormat="1" ht="45.75" thickBot="1" x14ac:dyDescent="0.3">
      <c r="A5" s="52" t="s">
        <v>19</v>
      </c>
      <c r="B5" s="52" t="s">
        <v>14</v>
      </c>
      <c r="C5" s="53" t="s">
        <v>9</v>
      </c>
      <c r="D5" s="53" t="s">
        <v>4</v>
      </c>
      <c r="E5" s="53" t="s">
        <v>1</v>
      </c>
      <c r="F5" s="53" t="s">
        <v>11</v>
      </c>
      <c r="G5" s="53" t="s">
        <v>15</v>
      </c>
      <c r="H5" s="53" t="s">
        <v>16</v>
      </c>
      <c r="I5" s="54" t="s">
        <v>17</v>
      </c>
      <c r="J5" s="11" t="s">
        <v>38</v>
      </c>
      <c r="K5" s="11" t="s">
        <v>39</v>
      </c>
      <c r="L5" s="11" t="s">
        <v>40</v>
      </c>
      <c r="M5" s="11" t="s">
        <v>41</v>
      </c>
      <c r="N5" s="11" t="s">
        <v>39</v>
      </c>
      <c r="O5" s="11" t="s">
        <v>40</v>
      </c>
    </row>
    <row r="6" spans="1:16" ht="45.75" thickTop="1" x14ac:dyDescent="0.25">
      <c r="A6" s="55">
        <v>104</v>
      </c>
      <c r="B6" s="56" t="s">
        <v>103</v>
      </c>
      <c r="C6" s="57" t="s">
        <v>51</v>
      </c>
      <c r="D6" s="58" t="s">
        <v>5</v>
      </c>
      <c r="E6" s="59">
        <v>112</v>
      </c>
      <c r="F6" s="59">
        <v>168</v>
      </c>
      <c r="G6" s="59" t="s">
        <v>3</v>
      </c>
      <c r="H6" s="58" t="s">
        <v>18</v>
      </c>
      <c r="I6" s="57" t="s">
        <v>104</v>
      </c>
      <c r="J6" s="40"/>
      <c r="K6" s="41"/>
      <c r="L6" s="40"/>
      <c r="M6" s="40"/>
      <c r="N6" s="41"/>
      <c r="O6" s="40"/>
    </row>
    <row r="7" spans="1:16" ht="90" x14ac:dyDescent="0.25">
      <c r="A7" s="55">
        <v>105</v>
      </c>
      <c r="B7" s="56" t="s">
        <v>103</v>
      </c>
      <c r="C7" s="57" t="s">
        <v>105</v>
      </c>
      <c r="D7" s="58" t="s">
        <v>5</v>
      </c>
      <c r="E7" s="59">
        <v>606</v>
      </c>
      <c r="F7" s="59">
        <v>308</v>
      </c>
      <c r="G7" s="59" t="s">
        <v>3</v>
      </c>
      <c r="H7" s="58" t="s">
        <v>32</v>
      </c>
      <c r="I7" s="57" t="s">
        <v>106</v>
      </c>
      <c r="J7" s="40"/>
      <c r="K7" s="41"/>
      <c r="L7" s="40"/>
      <c r="M7" s="40"/>
      <c r="N7" s="41"/>
      <c r="O7" s="40"/>
    </row>
    <row r="8" spans="1:16" ht="15" x14ac:dyDescent="0.25">
      <c r="A8" s="55">
        <v>106</v>
      </c>
      <c r="B8" s="56" t="s">
        <v>103</v>
      </c>
      <c r="C8" s="57" t="s">
        <v>105</v>
      </c>
      <c r="D8" s="58" t="s">
        <v>5</v>
      </c>
      <c r="E8" s="59">
        <v>1440</v>
      </c>
      <c r="F8" s="59">
        <v>1661</v>
      </c>
      <c r="G8" s="59" t="s">
        <v>2</v>
      </c>
      <c r="H8" s="58" t="s">
        <v>2</v>
      </c>
      <c r="I8" s="57" t="s">
        <v>102</v>
      </c>
      <c r="J8" s="40"/>
      <c r="K8" s="41"/>
      <c r="L8" s="40"/>
      <c r="M8" s="40"/>
      <c r="N8" s="41"/>
      <c r="O8" s="40"/>
    </row>
    <row r="9" spans="1:16" ht="15" x14ac:dyDescent="0.25">
      <c r="A9" s="55" t="s">
        <v>99</v>
      </c>
      <c r="B9" s="56" t="s">
        <v>103</v>
      </c>
      <c r="C9" s="57" t="s">
        <v>100</v>
      </c>
      <c r="D9" s="58" t="s">
        <v>5</v>
      </c>
      <c r="E9" s="59">
        <v>0</v>
      </c>
      <c r="F9" s="59">
        <v>57</v>
      </c>
      <c r="G9" s="59" t="s">
        <v>3</v>
      </c>
      <c r="H9" s="58" t="s">
        <v>18</v>
      </c>
      <c r="I9" s="57" t="s">
        <v>101</v>
      </c>
      <c r="J9" s="40"/>
      <c r="K9" s="41"/>
      <c r="L9" s="40"/>
      <c r="M9" s="40"/>
      <c r="N9" s="41"/>
      <c r="O9" s="40"/>
    </row>
    <row r="10" spans="1:16" ht="15" x14ac:dyDescent="0.25">
      <c r="A10" s="55">
        <v>201</v>
      </c>
      <c r="B10" s="56" t="s">
        <v>75</v>
      </c>
      <c r="C10" s="57" t="s">
        <v>51</v>
      </c>
      <c r="D10" s="58" t="s">
        <v>5</v>
      </c>
      <c r="E10" s="59">
        <v>221</v>
      </c>
      <c r="F10" s="59">
        <v>440</v>
      </c>
      <c r="G10" s="59" t="s">
        <v>2</v>
      </c>
      <c r="H10" s="58" t="s">
        <v>2</v>
      </c>
      <c r="I10" s="57" t="s">
        <v>83</v>
      </c>
      <c r="J10" s="40" t="str">
        <f>IF(G10="No Change","N/A",IF(G10="New Tag Required",Lookup!F:F,IF(G10="Remove Old Tag",Lookup!F:F,IF(G10="N/A","N/A",""))))</f>
        <v>N/A</v>
      </c>
      <c r="K10" s="41"/>
      <c r="L10" s="40"/>
      <c r="M10" s="40" t="str">
        <f>IF(H10="No Change","N/A",IF(H10="New Tag Required",Lookup!F:F,IF(H10="Remove Old Sign",Lookup!F:F,IF(H10="N/A","N/A",""))))</f>
        <v>N/A</v>
      </c>
      <c r="N10" s="41"/>
      <c r="O10" s="40"/>
    </row>
    <row r="11" spans="1:16" ht="30" x14ac:dyDescent="0.25">
      <c r="A11" s="56" t="s">
        <v>74</v>
      </c>
      <c r="B11" s="56" t="s">
        <v>75</v>
      </c>
      <c r="C11" s="57" t="s">
        <v>53</v>
      </c>
      <c r="D11" s="58" t="s">
        <v>5</v>
      </c>
      <c r="E11" s="59">
        <v>215</v>
      </c>
      <c r="F11" s="59">
        <v>0</v>
      </c>
      <c r="G11" s="59" t="s">
        <v>13</v>
      </c>
      <c r="H11" s="58" t="s">
        <v>56</v>
      </c>
      <c r="I11" s="57" t="s">
        <v>78</v>
      </c>
      <c r="J11" s="40" t="str">
        <f>IF(G11="No Change","N/A",IF(G11="New Tag Required",Lookup!F:F,IF(G11="Remove Old Tag",Lookup!F:F,IF(G11="N/A","N/A",""))))</f>
        <v>N/A</v>
      </c>
      <c r="K11" s="41"/>
      <c r="L11" s="40"/>
      <c r="M11" s="40">
        <f>IF(H11="No Change","N/A",IF(H11="New Tag Required",Lookup!F:F,IF(H11="Remove Old Sign",Lookup!F:F,IF(H11="N/A","N/A",""))))</f>
        <v>0</v>
      </c>
      <c r="N11" s="41"/>
      <c r="O11" s="40"/>
    </row>
    <row r="12" spans="1:16" ht="15" x14ac:dyDescent="0.25">
      <c r="A12" s="55">
        <v>205</v>
      </c>
      <c r="B12" s="56" t="s">
        <v>75</v>
      </c>
      <c r="C12" s="57" t="s">
        <v>51</v>
      </c>
      <c r="D12" s="58" t="s">
        <v>5</v>
      </c>
      <c r="E12" s="59">
        <v>217</v>
      </c>
      <c r="F12" s="59">
        <v>437</v>
      </c>
      <c r="G12" s="59" t="s">
        <v>2</v>
      </c>
      <c r="H12" s="58" t="s">
        <v>2</v>
      </c>
      <c r="I12" s="57" t="s">
        <v>83</v>
      </c>
      <c r="J12" s="40" t="str">
        <f>IF(G12="No Change","N/A",IF(G12="New Tag Required",Lookup!F:F,IF(G12="Remove Old Tag",Lookup!F:F,IF(G12="N/A","N/A",""))))</f>
        <v>N/A</v>
      </c>
      <c r="K12" s="41"/>
      <c r="L12" s="40"/>
      <c r="M12" s="40" t="str">
        <f>IF(H12="No Change","N/A",IF(H12="New Tag Required",Lookup!F:F,IF(H12="Remove Old Sign",Lookup!F:F,IF(H12="N/A","N/A",""))))</f>
        <v>N/A</v>
      </c>
      <c r="N12" s="41"/>
      <c r="O12" s="40"/>
    </row>
    <row r="13" spans="1:16" ht="30" x14ac:dyDescent="0.25">
      <c r="A13" s="60" t="s">
        <v>76</v>
      </c>
      <c r="B13" s="56" t="s">
        <v>75</v>
      </c>
      <c r="C13" s="57" t="s">
        <v>53</v>
      </c>
      <c r="D13" s="58" t="s">
        <v>5</v>
      </c>
      <c r="E13" s="59">
        <v>215</v>
      </c>
      <c r="F13" s="59">
        <v>0</v>
      </c>
      <c r="G13" s="59" t="s">
        <v>13</v>
      </c>
      <c r="H13" s="58" t="s">
        <v>56</v>
      </c>
      <c r="I13" s="57" t="s">
        <v>79</v>
      </c>
      <c r="J13" s="40" t="str">
        <f>IF(G13="No Change","N/A",IF(G13="New Tag Required",Lookup!F:F,IF(G13="Remove Old Tag",Lookup!F:F,IF(G13="N/A","N/A",""))))</f>
        <v>N/A</v>
      </c>
      <c r="K13" s="41"/>
      <c r="L13" s="40"/>
      <c r="M13" s="40">
        <f>IF(H13="No Change","N/A",IF(H13="New Tag Required",Lookup!F:F,IF(H13="Remove Old Sign",Lookup!F:F,IF(H13="N/A","N/A",""))))</f>
        <v>0</v>
      </c>
      <c r="N13" s="41"/>
      <c r="O13" s="40"/>
    </row>
    <row r="14" spans="1:16" ht="15" x14ac:dyDescent="0.25">
      <c r="A14" s="55">
        <v>209</v>
      </c>
      <c r="B14" s="56" t="s">
        <v>75</v>
      </c>
      <c r="C14" s="57" t="s">
        <v>51</v>
      </c>
      <c r="D14" s="58" t="s">
        <v>5</v>
      </c>
      <c r="E14" s="59">
        <v>217</v>
      </c>
      <c r="F14" s="59">
        <v>440</v>
      </c>
      <c r="G14" s="59" t="s">
        <v>2</v>
      </c>
      <c r="H14" s="58" t="s">
        <v>2</v>
      </c>
      <c r="I14" s="57" t="s">
        <v>83</v>
      </c>
      <c r="J14" s="40" t="str">
        <f>IF(G14="No Change","N/A",IF(G14="New Tag Required",Lookup!F:F,IF(G14="Remove Old Tag",Lookup!F:F,IF(G14="N/A","N/A",""))))</f>
        <v>N/A</v>
      </c>
      <c r="K14" s="41"/>
      <c r="L14" s="40"/>
      <c r="M14" s="40" t="str">
        <f>IF(H14="No Change","N/A",IF(H14="New Tag Required",Lookup!F:F,IF(H14="Remove Old Sign",Lookup!F:F,IF(H14="N/A","N/A",""))))</f>
        <v>N/A</v>
      </c>
      <c r="N14" s="41"/>
      <c r="O14" s="40"/>
    </row>
    <row r="15" spans="1:16" ht="30" customHeight="1" x14ac:dyDescent="0.25">
      <c r="A15" s="61">
        <v>211</v>
      </c>
      <c r="B15" s="56" t="s">
        <v>75</v>
      </c>
      <c r="C15" s="57" t="s">
        <v>53</v>
      </c>
      <c r="D15" s="58" t="s">
        <v>5</v>
      </c>
      <c r="E15" s="59">
        <v>217</v>
      </c>
      <c r="F15" s="59">
        <v>0</v>
      </c>
      <c r="G15" s="59" t="s">
        <v>13</v>
      </c>
      <c r="H15" s="58" t="s">
        <v>56</v>
      </c>
      <c r="I15" s="57" t="s">
        <v>80</v>
      </c>
      <c r="J15" s="40" t="str">
        <f>IF(G15="No Change","N/A",IF(G15="New Tag Required",Lookup!F:F,IF(G15="Remove Old Tag",Lookup!F:F,IF(G15="N/A","N/A",""))))</f>
        <v>N/A</v>
      </c>
      <c r="K15" s="41"/>
      <c r="L15" s="40"/>
      <c r="M15" s="40">
        <f>IF(H15="No Change","N/A",IF(H15="New Tag Required",Lookup!F:F,IF(H15="Remove Old Sign",Lookup!F:F,IF(H15="N/A","N/A",""))))</f>
        <v>0</v>
      </c>
      <c r="N15" s="41"/>
      <c r="O15" s="40"/>
    </row>
    <row r="16" spans="1:16" ht="15" x14ac:dyDescent="0.25">
      <c r="A16" s="55">
        <v>213</v>
      </c>
      <c r="B16" s="56" t="s">
        <v>75</v>
      </c>
      <c r="C16" s="57" t="s">
        <v>51</v>
      </c>
      <c r="D16" s="58" t="s">
        <v>5</v>
      </c>
      <c r="E16" s="59">
        <v>217</v>
      </c>
      <c r="F16" s="59">
        <v>440</v>
      </c>
      <c r="G16" s="59" t="s">
        <v>2</v>
      </c>
      <c r="H16" s="58" t="s">
        <v>2</v>
      </c>
      <c r="I16" s="57" t="s">
        <v>83</v>
      </c>
      <c r="J16" s="40" t="str">
        <f>IF(G16="No Change","N/A",IF(G16="New Tag Required",Lookup!F:F,IF(G16="Remove Old Tag",Lookup!F:F,IF(G16="N/A","N/A",""))))</f>
        <v>N/A</v>
      </c>
      <c r="K16" s="41"/>
      <c r="L16" s="40"/>
      <c r="M16" s="40" t="str">
        <f>IF(H16="No Change","N/A",IF(H16="New Tag Required",Lookup!F:F,IF(H16="Remove Old Sign",Lookup!F:F,IF(H16="N/A","N/A",""))))</f>
        <v>N/A</v>
      </c>
      <c r="N16" s="41"/>
      <c r="O16" s="40"/>
    </row>
    <row r="17" spans="1:15" ht="30" x14ac:dyDescent="0.25">
      <c r="A17" s="60" t="s">
        <v>77</v>
      </c>
      <c r="B17" s="56" t="s">
        <v>75</v>
      </c>
      <c r="C17" s="57" t="s">
        <v>53</v>
      </c>
      <c r="D17" s="58" t="s">
        <v>5</v>
      </c>
      <c r="E17" s="62">
        <v>217</v>
      </c>
      <c r="F17" s="62">
        <v>0</v>
      </c>
      <c r="G17" s="59" t="s">
        <v>13</v>
      </c>
      <c r="H17" s="58" t="s">
        <v>56</v>
      </c>
      <c r="I17" s="57" t="s">
        <v>81</v>
      </c>
      <c r="J17" s="40" t="str">
        <f>IF(G17="No Change","N/A",IF(G17="New Tag Required",Lookup!F:F,IF(G17="Remove Old Tag",Lookup!F:F,IF(G17="N/A","N/A",""))))</f>
        <v>N/A</v>
      </c>
      <c r="K17" s="41"/>
      <c r="L17" s="40"/>
      <c r="M17" s="40">
        <f>IF(H17="No Change","N/A",IF(H17="New Tag Required",Lookup!F:F,IF(H17="Remove Old Sign",Lookup!F:F,IF(H17="N/A","N/A",""))))</f>
        <v>0</v>
      </c>
      <c r="N17" s="41"/>
      <c r="O17" s="40"/>
    </row>
    <row r="18" spans="1:15" ht="15" x14ac:dyDescent="0.25">
      <c r="A18" s="55">
        <v>217</v>
      </c>
      <c r="B18" s="56" t="s">
        <v>75</v>
      </c>
      <c r="C18" s="57" t="s">
        <v>51</v>
      </c>
      <c r="D18" s="58" t="s">
        <v>5</v>
      </c>
      <c r="E18" s="59">
        <v>215</v>
      </c>
      <c r="F18" s="59">
        <v>427</v>
      </c>
      <c r="G18" s="59" t="s">
        <v>2</v>
      </c>
      <c r="H18" s="58" t="s">
        <v>2</v>
      </c>
      <c r="I18" s="57" t="s">
        <v>83</v>
      </c>
      <c r="J18" s="40" t="str">
        <f>IF(G18="No Change","N/A",IF(G18="New Tag Required",Lookup!F:F,IF(G18="Remove Old Tag",Lookup!F:F,IF(G18="N/A","N/A",""))))</f>
        <v>N/A</v>
      </c>
      <c r="K18" s="41"/>
      <c r="L18" s="40"/>
      <c r="M18" s="40" t="str">
        <f>IF(H18="No Change","N/A",IF(H18="New Tag Required",Lookup!F:F,IF(H18="Remove Old Sign",Lookup!F:F,IF(H18="N/A","N/A",""))))</f>
        <v>N/A</v>
      </c>
      <c r="N18" s="41"/>
      <c r="O18" s="40"/>
    </row>
    <row r="19" spans="1:15" ht="30" x14ac:dyDescent="0.25">
      <c r="A19" s="55">
        <v>219</v>
      </c>
      <c r="B19" s="56" t="s">
        <v>75</v>
      </c>
      <c r="C19" s="57" t="s">
        <v>53</v>
      </c>
      <c r="D19" s="58" t="s">
        <v>5</v>
      </c>
      <c r="E19" s="59">
        <v>208</v>
      </c>
      <c r="F19" s="59">
        <v>0</v>
      </c>
      <c r="G19" s="59" t="s">
        <v>13</v>
      </c>
      <c r="H19" s="58" t="s">
        <v>56</v>
      </c>
      <c r="I19" s="57" t="s">
        <v>82</v>
      </c>
      <c r="J19" s="40" t="str">
        <f>IF(G19="No Change","N/A",IF(G19="New Tag Required",Lookup!F:F,IF(G19="Remove Old Tag",Lookup!F:F,IF(G19="N/A","N/A",""))))</f>
        <v>N/A</v>
      </c>
      <c r="K19" s="41"/>
      <c r="L19" s="40"/>
      <c r="M19" s="40">
        <f>IF(H19="No Change","N/A",IF(H19="New Tag Required",Lookup!F:F,IF(H19="Remove Old Sign",Lookup!F:F,IF(H19="N/A","N/A",""))))</f>
        <v>0</v>
      </c>
      <c r="N19" s="41"/>
      <c r="O19" s="40"/>
    </row>
    <row r="20" spans="1:15" ht="15" x14ac:dyDescent="0.25">
      <c r="A20" s="61">
        <v>225</v>
      </c>
      <c r="B20" s="56" t="s">
        <v>75</v>
      </c>
      <c r="C20" s="57" t="s">
        <v>51</v>
      </c>
      <c r="D20" s="58" t="s">
        <v>5</v>
      </c>
      <c r="E20" s="59">
        <v>204</v>
      </c>
      <c r="F20" s="59">
        <v>440</v>
      </c>
      <c r="G20" s="59" t="s">
        <v>3</v>
      </c>
      <c r="H20" s="58" t="s">
        <v>18</v>
      </c>
      <c r="I20" s="57"/>
      <c r="J20" s="40">
        <f>IF(G20="No Change","N/A",IF(G20="New Tag Required",Lookup!F:F,IF(G20="Remove Old Tag",Lookup!F:F,IF(G20="N/A","N/A",""))))</f>
        <v>0</v>
      </c>
      <c r="K20" s="43"/>
      <c r="M20" s="40" t="str">
        <f>IF(H20="No Change","N/A",IF(H20="New Tag Required",Lookup!F:F,IF(H20="Remove Old Sign",Lookup!F:F,IF(H20="N/A","N/A",""))))</f>
        <v/>
      </c>
      <c r="N20" s="43"/>
    </row>
    <row r="21" spans="1:15" ht="30" x14ac:dyDescent="0.25">
      <c r="A21" s="55">
        <v>227</v>
      </c>
      <c r="B21" s="56" t="s">
        <v>75</v>
      </c>
      <c r="C21" s="57" t="s">
        <v>53</v>
      </c>
      <c r="D21" s="58" t="s">
        <v>5</v>
      </c>
      <c r="E21" s="59">
        <v>223</v>
      </c>
      <c r="F21" s="59">
        <v>0</v>
      </c>
      <c r="G21" s="59" t="s">
        <v>13</v>
      </c>
      <c r="H21" s="58" t="s">
        <v>56</v>
      </c>
      <c r="I21" s="57" t="s">
        <v>87</v>
      </c>
      <c r="J21" s="40" t="str">
        <f>IF(G21="No Change","N/A",IF(G21="New Tag Required",Lookup!F:F,IF(G21="Remove Old Tag",Lookup!F:F,IF(G21="N/A","N/A",""))))</f>
        <v>N/A</v>
      </c>
      <c r="K21" s="44"/>
      <c r="L21" s="23"/>
      <c r="M21" s="40">
        <f>IF(H21="No Change","N/A",IF(H21="New Tag Required",Lookup!F:F,IF(H21="Remove Old Sign",Lookup!F:F,IF(H21="N/A","N/A",""))))</f>
        <v>0</v>
      </c>
      <c r="N21" s="44"/>
      <c r="O21" s="23"/>
    </row>
    <row r="22" spans="1:15" ht="15" x14ac:dyDescent="0.25">
      <c r="A22" s="61">
        <v>229</v>
      </c>
      <c r="B22" s="56" t="s">
        <v>75</v>
      </c>
      <c r="C22" s="57" t="s">
        <v>51</v>
      </c>
      <c r="D22" s="58" t="s">
        <v>5</v>
      </c>
      <c r="E22" s="59">
        <v>217</v>
      </c>
      <c r="F22" s="59">
        <v>425</v>
      </c>
      <c r="G22" s="59" t="s">
        <v>3</v>
      </c>
      <c r="H22" s="58" t="s">
        <v>18</v>
      </c>
      <c r="I22" s="57"/>
      <c r="K22" s="43"/>
      <c r="N22" s="43"/>
    </row>
    <row r="23" spans="1:15" ht="30" x14ac:dyDescent="0.25">
      <c r="A23" s="55">
        <v>231</v>
      </c>
      <c r="B23" s="56" t="s">
        <v>75</v>
      </c>
      <c r="C23" s="57" t="s">
        <v>53</v>
      </c>
      <c r="D23" s="58" t="s">
        <v>5</v>
      </c>
      <c r="E23" s="59">
        <v>231</v>
      </c>
      <c r="F23" s="59">
        <v>0</v>
      </c>
      <c r="G23" s="59" t="s">
        <v>13</v>
      </c>
      <c r="H23" s="58" t="s">
        <v>56</v>
      </c>
      <c r="I23" s="57" t="s">
        <v>88</v>
      </c>
      <c r="J23" s="40" t="str">
        <f>IF(G23="No Change","N/A",IF(G23="New Tag Required",Lookup!F:F,IF(G23="Remove Old Tag",Lookup!F:F,IF(G23="N/A","N/A",""))))</f>
        <v>N/A</v>
      </c>
      <c r="K23" s="44"/>
      <c r="L23" s="23"/>
      <c r="M23" s="40">
        <f>IF(H23="No Change","N/A",IF(H23="New Tag Required",Lookup!F:F,IF(H23="Remove Old Sign",Lookup!F:F,IF(H23="N/A","N/A",""))))</f>
        <v>0</v>
      </c>
      <c r="N23" s="44"/>
      <c r="O23" s="23"/>
    </row>
    <row r="24" spans="1:15" ht="15" x14ac:dyDescent="0.25">
      <c r="A24" s="56" t="s">
        <v>85</v>
      </c>
      <c r="B24" s="56" t="s">
        <v>75</v>
      </c>
      <c r="C24" s="57" t="s">
        <v>51</v>
      </c>
      <c r="D24" s="58" t="s">
        <v>5</v>
      </c>
      <c r="E24" s="58">
        <v>217</v>
      </c>
      <c r="F24" s="58">
        <v>440</v>
      </c>
      <c r="G24" s="59" t="s">
        <v>3</v>
      </c>
      <c r="H24" s="58" t="s">
        <v>18</v>
      </c>
      <c r="I24" s="57"/>
    </row>
    <row r="25" spans="1:15" ht="30" x14ac:dyDescent="0.25">
      <c r="A25" s="55">
        <v>235</v>
      </c>
      <c r="B25" s="56" t="s">
        <v>75</v>
      </c>
      <c r="C25" s="57" t="s">
        <v>53</v>
      </c>
      <c r="D25" s="58" t="s">
        <v>5</v>
      </c>
      <c r="E25" s="59">
        <v>217</v>
      </c>
      <c r="F25" s="59">
        <v>0</v>
      </c>
      <c r="G25" s="59" t="s">
        <v>13</v>
      </c>
      <c r="H25" s="58" t="s">
        <v>56</v>
      </c>
      <c r="I25" s="57" t="s">
        <v>89</v>
      </c>
      <c r="J25" s="40" t="str">
        <f>IF(G25="No Change","N/A",IF(G25="New Tag Required",Lookup!F:F,IF(G25="Remove Old Tag",Lookup!F:F,IF(G25="N/A","N/A",""))))</f>
        <v>N/A</v>
      </c>
      <c r="K25" s="44"/>
      <c r="L25" s="23"/>
      <c r="M25" s="40">
        <f>IF(H25="No Change","N/A",IF(H25="New Tag Required",Lookup!F:F,IF(H25="Remove Old Sign",Lookup!F:F,IF(H25="N/A","N/A",""))))</f>
        <v>0</v>
      </c>
      <c r="N25" s="44"/>
      <c r="O25" s="23"/>
    </row>
    <row r="26" spans="1:15" x14ac:dyDescent="0.3">
      <c r="A26" s="56" t="s">
        <v>86</v>
      </c>
      <c r="B26" s="56" t="s">
        <v>75</v>
      </c>
      <c r="C26" s="57" t="s">
        <v>51</v>
      </c>
      <c r="D26" s="58" t="s">
        <v>5</v>
      </c>
      <c r="E26" s="58">
        <v>217</v>
      </c>
      <c r="F26" s="58">
        <v>440</v>
      </c>
      <c r="G26" s="59" t="s">
        <v>3</v>
      </c>
      <c r="H26" s="58" t="s">
        <v>18</v>
      </c>
      <c r="I26" s="57"/>
    </row>
    <row r="27" spans="1:15" x14ac:dyDescent="0.3">
      <c r="A27" s="55">
        <v>239</v>
      </c>
      <c r="B27" s="56" t="s">
        <v>75</v>
      </c>
      <c r="C27" s="57" t="s">
        <v>53</v>
      </c>
      <c r="D27" s="58" t="s">
        <v>5</v>
      </c>
      <c r="E27" s="59">
        <v>217</v>
      </c>
      <c r="F27" s="59">
        <v>0</v>
      </c>
      <c r="G27" s="59" t="s">
        <v>13</v>
      </c>
      <c r="H27" s="58" t="s">
        <v>56</v>
      </c>
      <c r="I27" s="57" t="s">
        <v>90</v>
      </c>
      <c r="J27" s="40" t="str">
        <f>IF(G27="No Change","N/A",IF(G27="New Tag Required",Lookup!F:F,IF(G27="Remove Old Tag",Lookup!F:F,IF(G27="N/A","N/A",""))))</f>
        <v>N/A</v>
      </c>
      <c r="K27" s="44"/>
      <c r="L27" s="23"/>
      <c r="M27" s="40">
        <f>IF(H27="No Change","N/A",IF(H27="New Tag Required",Lookup!F:F,IF(H27="Remove Old Sign",Lookup!F:F,IF(H27="N/A","N/A",""))))</f>
        <v>0</v>
      </c>
      <c r="N27" s="44"/>
      <c r="O27" s="23"/>
    </row>
    <row r="28" spans="1:15" x14ac:dyDescent="0.3">
      <c r="A28" s="61">
        <v>241</v>
      </c>
      <c r="B28" s="56" t="s">
        <v>75</v>
      </c>
      <c r="C28" s="57" t="s">
        <v>51</v>
      </c>
      <c r="D28" s="58" t="s">
        <v>5</v>
      </c>
      <c r="E28" s="59">
        <v>217</v>
      </c>
      <c r="F28" s="59">
        <v>861</v>
      </c>
      <c r="G28" s="59" t="s">
        <v>3</v>
      </c>
      <c r="H28" s="58" t="s">
        <v>18</v>
      </c>
      <c r="I28" s="57"/>
    </row>
    <row r="29" spans="1:15" ht="28.8" x14ac:dyDescent="0.3">
      <c r="A29" s="61">
        <v>242</v>
      </c>
      <c r="B29" s="56" t="s">
        <v>75</v>
      </c>
      <c r="C29" s="57" t="s">
        <v>24</v>
      </c>
      <c r="D29" s="58" t="s">
        <v>5</v>
      </c>
      <c r="E29" s="59">
        <v>0</v>
      </c>
      <c r="F29" s="59">
        <v>145</v>
      </c>
      <c r="G29" s="59" t="s">
        <v>3</v>
      </c>
      <c r="H29" s="58" t="s">
        <v>18</v>
      </c>
      <c r="I29" s="57" t="s">
        <v>94</v>
      </c>
    </row>
    <row r="30" spans="1:15" x14ac:dyDescent="0.3">
      <c r="A30" s="55">
        <v>243</v>
      </c>
      <c r="B30" s="56" t="s">
        <v>75</v>
      </c>
      <c r="C30" s="57" t="s">
        <v>53</v>
      </c>
      <c r="D30" s="58" t="s">
        <v>5</v>
      </c>
      <c r="E30" s="59">
        <v>215</v>
      </c>
      <c r="F30" s="59">
        <v>0</v>
      </c>
      <c r="G30" s="59" t="s">
        <v>13</v>
      </c>
      <c r="H30" s="58" t="s">
        <v>56</v>
      </c>
      <c r="I30" s="57" t="s">
        <v>91</v>
      </c>
      <c r="J30" s="40" t="str">
        <f>IF(G30="No Change","N/A",IF(G30="New Tag Required",Lookup!F:F,IF(G30="Remove Old Tag",Lookup!F:F,IF(G30="N/A","N/A",""))))</f>
        <v>N/A</v>
      </c>
      <c r="K30" s="44"/>
      <c r="L30" s="23"/>
      <c r="M30" s="40">
        <f>IF(H30="No Change","N/A",IF(H30="New Tag Required",Lookup!F:F,IF(H30="Remove Old Sign",Lookup!F:F,IF(H30="N/A","N/A",""))))</f>
        <v>0</v>
      </c>
      <c r="N30" s="44"/>
      <c r="O30" s="23"/>
    </row>
    <row r="31" spans="1:15" x14ac:dyDescent="0.3">
      <c r="A31" s="55">
        <v>245</v>
      </c>
      <c r="B31" s="56" t="s">
        <v>75</v>
      </c>
      <c r="C31" s="57" t="s">
        <v>53</v>
      </c>
      <c r="D31" s="58" t="s">
        <v>5</v>
      </c>
      <c r="E31" s="59">
        <v>217</v>
      </c>
      <c r="F31" s="63">
        <v>0</v>
      </c>
      <c r="G31" s="59" t="s">
        <v>13</v>
      </c>
      <c r="H31" s="58" t="s">
        <v>56</v>
      </c>
      <c r="I31" s="57" t="s">
        <v>91</v>
      </c>
      <c r="J31" s="40" t="str">
        <f>IF(G31="No Change","N/A",IF(G31="New Tag Required",Lookup!F:F,IF(G31="Remove Old Tag",Lookup!F:F,IF(G31="N/A","N/A",""))))</f>
        <v>N/A</v>
      </c>
      <c r="K31" s="44"/>
      <c r="L31" s="23"/>
      <c r="M31" s="40">
        <f>IF(H31="No Change","N/A",IF(H31="New Tag Required",Lookup!F:F,IF(H31="Remove Old Sign",Lookup!F:F,IF(H31="N/A","N/A",""))))</f>
        <v>0</v>
      </c>
      <c r="N31" s="44"/>
      <c r="O31" s="23"/>
    </row>
    <row r="32" spans="1:15" x14ac:dyDescent="0.3">
      <c r="A32" s="55">
        <v>247</v>
      </c>
      <c r="B32" s="56" t="s">
        <v>75</v>
      </c>
      <c r="C32" s="57" t="s">
        <v>53</v>
      </c>
      <c r="D32" s="58" t="s">
        <v>5</v>
      </c>
      <c r="E32" s="59">
        <v>217</v>
      </c>
      <c r="F32" s="63">
        <v>0</v>
      </c>
      <c r="G32" s="59" t="s">
        <v>13</v>
      </c>
      <c r="H32" s="58" t="s">
        <v>56</v>
      </c>
      <c r="I32" s="57" t="s">
        <v>91</v>
      </c>
      <c r="J32" s="40"/>
      <c r="K32" s="44"/>
      <c r="L32" s="23"/>
      <c r="M32" s="40"/>
      <c r="N32" s="44"/>
      <c r="O32" s="23"/>
    </row>
    <row r="33" spans="1:15" ht="28.8" x14ac:dyDescent="0.3">
      <c r="A33" s="61">
        <v>248</v>
      </c>
      <c r="B33" s="56" t="s">
        <v>75</v>
      </c>
      <c r="C33" s="57" t="s">
        <v>22</v>
      </c>
      <c r="D33" s="58" t="s">
        <v>5</v>
      </c>
      <c r="E33" s="59">
        <v>489</v>
      </c>
      <c r="F33" s="59">
        <v>338</v>
      </c>
      <c r="G33" s="59" t="s">
        <v>13</v>
      </c>
      <c r="H33" s="58" t="s">
        <v>13</v>
      </c>
      <c r="I33" s="57" t="s">
        <v>107</v>
      </c>
    </row>
    <row r="34" spans="1:15" x14ac:dyDescent="0.3">
      <c r="A34" s="61">
        <v>249</v>
      </c>
      <c r="B34" s="56" t="s">
        <v>75</v>
      </c>
      <c r="C34" s="57" t="s">
        <v>51</v>
      </c>
      <c r="D34" s="58" t="s">
        <v>5</v>
      </c>
      <c r="E34" s="59">
        <v>217</v>
      </c>
      <c r="F34" s="59">
        <v>861</v>
      </c>
      <c r="G34" s="59" t="s">
        <v>3</v>
      </c>
      <c r="H34" s="58" t="s">
        <v>18</v>
      </c>
      <c r="I34" s="57"/>
    </row>
    <row r="35" spans="1:15" x14ac:dyDescent="0.3">
      <c r="A35" s="55">
        <v>251</v>
      </c>
      <c r="B35" s="56" t="s">
        <v>75</v>
      </c>
      <c r="C35" s="57" t="s">
        <v>53</v>
      </c>
      <c r="D35" s="58" t="s">
        <v>5</v>
      </c>
      <c r="E35" s="59">
        <v>217</v>
      </c>
      <c r="F35" s="59">
        <v>0</v>
      </c>
      <c r="G35" s="59" t="s">
        <v>13</v>
      </c>
      <c r="H35" s="58" t="s">
        <v>56</v>
      </c>
      <c r="I35" s="57" t="s">
        <v>98</v>
      </c>
      <c r="J35" s="40" t="str">
        <f>IF(G35="No Change","N/A",IF(G35="New Tag Required",Lookup!F:F,IF(G35="Remove Old Tag",Lookup!F:F,IF(G35="N/A","N/A",""))))</f>
        <v>N/A</v>
      </c>
      <c r="K35" s="43"/>
      <c r="M35" s="40">
        <f>IF(H35="No Change","N/A",IF(H35="New Tag Required",Lookup!F:F,IF(H35="Remove Old Sign",Lookup!F:F,IF(H35="N/A","N/A",""))))</f>
        <v>0</v>
      </c>
      <c r="N35" s="44"/>
      <c r="O35" s="23"/>
    </row>
    <row r="36" spans="1:15" x14ac:dyDescent="0.3">
      <c r="A36" s="55">
        <v>253</v>
      </c>
      <c r="B36" s="56" t="s">
        <v>75</v>
      </c>
      <c r="C36" s="57" t="s">
        <v>53</v>
      </c>
      <c r="D36" s="58" t="s">
        <v>5</v>
      </c>
      <c r="E36" s="59">
        <v>217</v>
      </c>
      <c r="F36" s="59">
        <v>0</v>
      </c>
      <c r="G36" s="59" t="s">
        <v>13</v>
      </c>
      <c r="H36" s="58" t="s">
        <v>56</v>
      </c>
      <c r="I36" s="57" t="s">
        <v>98</v>
      </c>
      <c r="J36" s="40" t="str">
        <f>IF(G36="No Change","N/A",IF(G36="New Tag Required",Lookup!F:F,IF(G36="Remove Old Tag",Lookup!F:F,IF(G36="N/A","N/A",""))))</f>
        <v>N/A</v>
      </c>
      <c r="K36" s="43"/>
      <c r="M36" s="40">
        <f>IF(H36="No Change","N/A",IF(H36="New Tag Required",Lookup!F:F,IF(H36="Remove Old Sign",Lookup!F:F,IF(H36="N/A","N/A",""))))</f>
        <v>0</v>
      </c>
      <c r="N36" s="44"/>
      <c r="O36" s="23"/>
    </row>
    <row r="37" spans="1:15" x14ac:dyDescent="0.3">
      <c r="A37" s="55">
        <v>255</v>
      </c>
      <c r="B37" s="56" t="s">
        <v>75</v>
      </c>
      <c r="C37" s="57" t="s">
        <v>53</v>
      </c>
      <c r="D37" s="58" t="s">
        <v>5</v>
      </c>
      <c r="E37" s="59">
        <v>217</v>
      </c>
      <c r="F37" s="59">
        <v>0</v>
      </c>
      <c r="G37" s="59" t="s">
        <v>13</v>
      </c>
      <c r="H37" s="58" t="s">
        <v>56</v>
      </c>
      <c r="I37" s="57" t="s">
        <v>98</v>
      </c>
      <c r="J37" s="40" t="str">
        <f>IF(G37="No Change","N/A",IF(G37="New Tag Required",Lookup!F:F,IF(G37="Remove Old Tag",Lookup!F:F,IF(G37="N/A","N/A",""))))</f>
        <v>N/A</v>
      </c>
      <c r="K37" s="43"/>
      <c r="M37" s="40">
        <f>IF(H37="No Change","N/A",IF(H37="New Tag Required",Lookup!F:F,IF(H37="Remove Old Sign",Lookup!F:F,IF(H37="N/A","N/A",""))))</f>
        <v>0</v>
      </c>
      <c r="N37" s="43"/>
    </row>
    <row r="38" spans="1:15" x14ac:dyDescent="0.3">
      <c r="A38" s="55">
        <v>257</v>
      </c>
      <c r="B38" s="56" t="s">
        <v>75</v>
      </c>
      <c r="C38" s="57" t="s">
        <v>51</v>
      </c>
      <c r="D38" s="58" t="s">
        <v>5</v>
      </c>
      <c r="E38" s="59">
        <v>141</v>
      </c>
      <c r="F38" s="59">
        <v>256</v>
      </c>
      <c r="G38" s="59" t="s">
        <v>2</v>
      </c>
      <c r="H38" s="58" t="s">
        <v>2</v>
      </c>
      <c r="I38" s="57" t="s">
        <v>97</v>
      </c>
      <c r="J38" s="40" t="str">
        <f>IF(G38="No Change","N/A",IF(G38="New Tag Required",Lookup!F:F,IF(G38="Remove Old Tag",Lookup!F:F,IF(G38="N/A","N/A",""))))</f>
        <v>N/A</v>
      </c>
      <c r="K38" s="43"/>
      <c r="M38" s="40" t="str">
        <f>IF(H38="No Change","N/A",IF(H38="New Tag Required",Lookup!F:F,IF(H38="Remove Old Sign",Lookup!F:F,IF(H38="N/A","N/A",""))))</f>
        <v>N/A</v>
      </c>
      <c r="N38" s="43"/>
    </row>
    <row r="39" spans="1:15" ht="43.2" x14ac:dyDescent="0.3">
      <c r="A39" s="61" t="s">
        <v>84</v>
      </c>
      <c r="B39" s="56" t="s">
        <v>75</v>
      </c>
      <c r="C39" s="57" t="s">
        <v>96</v>
      </c>
      <c r="D39" s="58" t="s">
        <v>5</v>
      </c>
      <c r="E39" s="59">
        <v>113</v>
      </c>
      <c r="F39" s="59">
        <v>42</v>
      </c>
      <c r="G39" s="59" t="s">
        <v>3</v>
      </c>
      <c r="H39" s="58" t="s">
        <v>13</v>
      </c>
      <c r="I39" s="57" t="s">
        <v>109</v>
      </c>
      <c r="J39" s="40">
        <f>IF(G39="No Change","N/A",IF(G39="New Tag Required",Lookup!F:F,IF(G39="Remove Old Tag",Lookup!F:F,IF(G39="N/A","N/A",""))))</f>
        <v>0</v>
      </c>
      <c r="K39" s="43"/>
      <c r="M39" s="40" t="str">
        <f>IF(H39="No Change","N/A",IF(H39="New Tag Required",Lookup!F:F,IF(H39="Remove Old Sign",Lookup!F:F,IF(H39="N/A","N/A",""))))</f>
        <v>N/A</v>
      </c>
      <c r="N39" s="43"/>
    </row>
    <row r="40" spans="1:15" x14ac:dyDescent="0.3">
      <c r="A40" s="61" t="s">
        <v>95</v>
      </c>
      <c r="B40" s="56" t="s">
        <v>75</v>
      </c>
      <c r="C40" s="57" t="s">
        <v>108</v>
      </c>
      <c r="D40" s="58" t="s">
        <v>6</v>
      </c>
      <c r="E40" s="59">
        <v>42</v>
      </c>
      <c r="F40" s="59"/>
      <c r="G40" s="59" t="s">
        <v>55</v>
      </c>
      <c r="H40" s="58" t="s">
        <v>56</v>
      </c>
      <c r="I40" s="57"/>
    </row>
    <row r="41" spans="1:15" ht="28.8" x14ac:dyDescent="0.3">
      <c r="A41" s="61">
        <v>259</v>
      </c>
      <c r="B41" s="56" t="s">
        <v>75</v>
      </c>
      <c r="C41" s="57" t="s">
        <v>51</v>
      </c>
      <c r="D41" s="58" t="s">
        <v>5</v>
      </c>
      <c r="E41" s="59">
        <v>289</v>
      </c>
      <c r="F41" s="59">
        <v>510</v>
      </c>
      <c r="G41" s="59" t="s">
        <v>3</v>
      </c>
      <c r="H41" s="57" t="s">
        <v>58</v>
      </c>
      <c r="I41" s="57"/>
      <c r="J41" s="40">
        <f>IF(G41="No Change","N/A",IF(G41="New Tag Required",Lookup!F:F,IF(G41="Remove Old Tag",Lookup!F:F,IF(G41="N/A","N/A",""))))</f>
        <v>0</v>
      </c>
      <c r="K41" s="43"/>
      <c r="M41" s="40" t="str">
        <f>IF(H41="No Change","N/A",IF(H41="New Tag Required",Lookup!F:F,IF(H41="Remove Old Sign",Lookup!F:F,IF(H41="N/A","N/A",""))))</f>
        <v/>
      </c>
      <c r="N41" s="43"/>
    </row>
    <row r="42" spans="1:15" x14ac:dyDescent="0.3">
      <c r="A42" s="61">
        <v>261</v>
      </c>
      <c r="B42" s="56" t="s">
        <v>75</v>
      </c>
      <c r="C42" s="57" t="s">
        <v>53</v>
      </c>
      <c r="D42" s="58" t="s">
        <v>5</v>
      </c>
      <c r="E42" s="59">
        <v>217</v>
      </c>
      <c r="F42" s="59">
        <v>0</v>
      </c>
      <c r="G42" s="59" t="s">
        <v>13</v>
      </c>
      <c r="H42" s="58" t="s">
        <v>56</v>
      </c>
      <c r="I42" s="57" t="s">
        <v>93</v>
      </c>
      <c r="J42" s="40" t="str">
        <f>IF(G42="No Change","N/A",IF(G42="New Tag Required",Lookup!F:F,IF(G42="Remove Old Tag",Lookup!F:F,IF(G42="N/A","N/A",""))))</f>
        <v>N/A</v>
      </c>
      <c r="K42" s="43"/>
      <c r="M42" s="40">
        <f>IF(H42="No Change","N/A",IF(H42="New Tag Required",Lookup!F:F,IF(H42="Remove Old Sign",Lookup!F:F,IF(H42="N/A","N/A",""))))</f>
        <v>0</v>
      </c>
      <c r="N42" s="43"/>
    </row>
    <row r="43" spans="1:15" x14ac:dyDescent="0.3">
      <c r="A43" s="61">
        <v>263</v>
      </c>
      <c r="B43" s="56" t="s">
        <v>75</v>
      </c>
      <c r="C43" s="57" t="s">
        <v>51</v>
      </c>
      <c r="D43" s="58" t="s">
        <v>5</v>
      </c>
      <c r="E43" s="59">
        <v>215</v>
      </c>
      <c r="F43" s="59">
        <v>425</v>
      </c>
      <c r="G43" s="59" t="s">
        <v>2</v>
      </c>
      <c r="H43" s="58" t="s">
        <v>2</v>
      </c>
      <c r="I43" s="57" t="s">
        <v>97</v>
      </c>
      <c r="J43" s="40" t="str">
        <f>IF(G43="No Change","N/A",IF(G43="New Tag Required",Lookup!F:F,IF(G43="Remove Old Tag",Lookup!F:F,IF(G43="N/A","N/A",""))))</f>
        <v>N/A</v>
      </c>
      <c r="K43" s="43"/>
      <c r="M43" s="40" t="str">
        <f>IF(H43="No Change","N/A",IF(H43="New Tag Required",Lookup!F:F,IF(H43="Remove Old Sign",Lookup!F:F,IF(H43="N/A","N/A",""))))</f>
        <v>N/A</v>
      </c>
      <c r="N43" s="43"/>
    </row>
    <row r="44" spans="1:15" x14ac:dyDescent="0.3">
      <c r="A44" s="61">
        <v>265</v>
      </c>
      <c r="B44" s="56" t="s">
        <v>75</v>
      </c>
      <c r="C44" s="57" t="s">
        <v>53</v>
      </c>
      <c r="D44" s="58" t="s">
        <v>5</v>
      </c>
      <c r="E44" s="59">
        <v>215</v>
      </c>
      <c r="F44" s="59">
        <v>0</v>
      </c>
      <c r="G44" s="59" t="s">
        <v>13</v>
      </c>
      <c r="H44" s="58" t="s">
        <v>56</v>
      </c>
      <c r="I44" s="57" t="s">
        <v>92</v>
      </c>
      <c r="J44" s="40" t="str">
        <f>IF(G44="No Change","N/A",IF(G44="New Tag Required",Lookup!F:F,IF(G44="Remove Old Tag",Lookup!F:F,IF(G44="N/A","N/A",""))))</f>
        <v>N/A</v>
      </c>
      <c r="K44" s="43"/>
      <c r="M44" s="40">
        <f>IF(H44="No Change","N/A",IF(H44="New Tag Required",Lookup!F:F,IF(H44="Remove Old Sign",Lookup!F:F,IF(H44="N/A","N/A",""))))</f>
        <v>0</v>
      </c>
      <c r="N44" s="43"/>
    </row>
    <row r="45" spans="1:15" ht="28.8" x14ac:dyDescent="0.3">
      <c r="A45" s="61" t="s">
        <v>191</v>
      </c>
      <c r="B45" s="56" t="s">
        <v>193</v>
      </c>
      <c r="C45" s="57" t="s">
        <v>192</v>
      </c>
      <c r="D45" s="58" t="s">
        <v>6</v>
      </c>
      <c r="E45" s="59"/>
      <c r="F45" s="59"/>
      <c r="G45" s="59"/>
      <c r="H45" s="58"/>
      <c r="I45" s="57" t="s">
        <v>205</v>
      </c>
      <c r="J45" s="40"/>
      <c r="K45" s="43"/>
      <c r="M45" s="40"/>
      <c r="N45" s="43"/>
    </row>
    <row r="46" spans="1:15" ht="28.8" x14ac:dyDescent="0.3">
      <c r="A46" s="61" t="s">
        <v>196</v>
      </c>
      <c r="B46" s="56" t="s">
        <v>103</v>
      </c>
      <c r="C46" s="57" t="s">
        <v>197</v>
      </c>
      <c r="D46" s="58" t="s">
        <v>5</v>
      </c>
      <c r="E46" s="59">
        <v>3315</v>
      </c>
      <c r="F46" s="59">
        <v>3247</v>
      </c>
      <c r="G46" s="59"/>
      <c r="H46" s="58"/>
      <c r="I46" s="57" t="s">
        <v>205</v>
      </c>
      <c r="J46" s="40"/>
      <c r="K46" s="43"/>
      <c r="M46" s="40"/>
      <c r="N46" s="43"/>
    </row>
    <row r="47" spans="1:15" ht="28.8" x14ac:dyDescent="0.3">
      <c r="A47" s="61" t="s">
        <v>194</v>
      </c>
      <c r="B47" s="56" t="s">
        <v>103</v>
      </c>
      <c r="C47" s="57" t="s">
        <v>195</v>
      </c>
      <c r="D47" s="58" t="s">
        <v>6</v>
      </c>
      <c r="E47" s="59"/>
      <c r="F47" s="59"/>
      <c r="G47" s="59"/>
      <c r="H47" s="58"/>
      <c r="I47" s="57" t="s">
        <v>205</v>
      </c>
      <c r="K47" s="43"/>
      <c r="N47" s="43"/>
    </row>
    <row r="48" spans="1:15" ht="28.8" x14ac:dyDescent="0.3">
      <c r="A48" s="61" t="s">
        <v>198</v>
      </c>
      <c r="B48" s="56" t="s">
        <v>204</v>
      </c>
      <c r="C48" s="57" t="s">
        <v>203</v>
      </c>
      <c r="D48" s="58" t="s">
        <v>6</v>
      </c>
      <c r="E48" s="58"/>
      <c r="F48" s="58"/>
      <c r="G48" s="59"/>
      <c r="H48" s="58"/>
      <c r="I48" s="57" t="s">
        <v>205</v>
      </c>
    </row>
    <row r="49" spans="1:9" ht="28.8" x14ac:dyDescent="0.3">
      <c r="A49" s="61" t="s">
        <v>199</v>
      </c>
      <c r="B49" s="56" t="s">
        <v>204</v>
      </c>
      <c r="C49" s="57" t="s">
        <v>201</v>
      </c>
      <c r="D49" s="58" t="s">
        <v>6</v>
      </c>
      <c r="E49" s="58"/>
      <c r="F49" s="58"/>
      <c r="G49" s="59"/>
      <c r="H49" s="58"/>
      <c r="I49" s="57" t="s">
        <v>205</v>
      </c>
    </row>
    <row r="50" spans="1:9" ht="28.8" x14ac:dyDescent="0.3">
      <c r="A50" s="61" t="s">
        <v>200</v>
      </c>
      <c r="B50" s="56" t="s">
        <v>204</v>
      </c>
      <c r="C50" s="57" t="s">
        <v>202</v>
      </c>
      <c r="D50" s="58" t="s">
        <v>6</v>
      </c>
      <c r="E50" s="59"/>
      <c r="F50" s="59"/>
      <c r="G50" s="59"/>
      <c r="H50" s="58"/>
      <c r="I50" s="57" t="s">
        <v>205</v>
      </c>
    </row>
    <row r="51" spans="1:9" x14ac:dyDescent="0.3">
      <c r="A51" s="42"/>
      <c r="C51" s="23"/>
      <c r="E51" s="30"/>
      <c r="F51" s="30"/>
      <c r="G51" s="30"/>
    </row>
    <row r="52" spans="1:9" x14ac:dyDescent="0.3">
      <c r="A52" s="42"/>
      <c r="C52" s="23"/>
      <c r="E52" s="30"/>
      <c r="F52" s="30"/>
      <c r="G52" s="30"/>
    </row>
    <row r="53" spans="1:9" x14ac:dyDescent="0.3">
      <c r="A53" s="42"/>
      <c r="C53" s="23"/>
      <c r="E53" s="30"/>
      <c r="F53" s="30"/>
      <c r="G53" s="30"/>
    </row>
    <row r="54" spans="1:9" x14ac:dyDescent="0.3">
      <c r="A54" s="42"/>
      <c r="C54" s="23"/>
      <c r="E54" s="30"/>
      <c r="F54" s="30"/>
      <c r="G54" s="30"/>
    </row>
    <row r="55" spans="1:9" x14ac:dyDescent="0.3">
      <c r="A55" s="42"/>
      <c r="C55" s="23"/>
      <c r="E55" s="30"/>
      <c r="F55" s="30"/>
      <c r="G55" s="30"/>
    </row>
    <row r="56" spans="1:9" x14ac:dyDescent="0.3">
      <c r="A56" s="42"/>
      <c r="C56" s="23"/>
      <c r="E56" s="30"/>
      <c r="F56" s="30"/>
      <c r="G56" s="30"/>
    </row>
    <row r="57" spans="1:9" x14ac:dyDescent="0.3">
      <c r="A57" s="42"/>
      <c r="C57" s="23"/>
      <c r="E57" s="30"/>
      <c r="F57" s="30"/>
      <c r="G57" s="30"/>
    </row>
    <row r="58" spans="1:9" x14ac:dyDescent="0.3">
      <c r="A58" s="42"/>
      <c r="C58" s="23"/>
      <c r="E58" s="30"/>
      <c r="F58" s="30"/>
      <c r="G58" s="30"/>
    </row>
    <row r="59" spans="1:9" x14ac:dyDescent="0.3">
      <c r="A59" s="45"/>
      <c r="C59" s="23"/>
      <c r="E59" s="30"/>
      <c r="F59" s="46"/>
      <c r="G59" s="30"/>
    </row>
    <row r="60" spans="1:9" x14ac:dyDescent="0.3">
      <c r="A60" s="45"/>
      <c r="C60" s="23"/>
      <c r="E60" s="30"/>
      <c r="F60" s="46"/>
      <c r="G60" s="30"/>
    </row>
    <row r="61" spans="1:9" x14ac:dyDescent="0.3">
      <c r="A61" s="45"/>
      <c r="C61" s="23"/>
      <c r="E61" s="30"/>
      <c r="F61" s="47"/>
      <c r="G61" s="30"/>
    </row>
    <row r="62" spans="1:9" x14ac:dyDescent="0.3">
      <c r="A62" s="42"/>
      <c r="C62" s="23"/>
      <c r="E62" s="30"/>
      <c r="F62" s="46"/>
      <c r="G62" s="30"/>
    </row>
    <row r="63" spans="1:9" x14ac:dyDescent="0.3">
      <c r="A63" s="42"/>
      <c r="C63" s="23"/>
      <c r="E63" s="30"/>
      <c r="F63" s="46"/>
      <c r="G63" s="30"/>
    </row>
    <row r="64" spans="1:9" x14ac:dyDescent="0.3">
      <c r="A64" s="48"/>
      <c r="C64" s="23"/>
      <c r="E64" s="30"/>
      <c r="F64" s="30"/>
      <c r="G64" s="30"/>
    </row>
    <row r="65" spans="1:13" x14ac:dyDescent="0.3">
      <c r="A65" s="48"/>
      <c r="C65" s="23"/>
      <c r="E65" s="30"/>
      <c r="F65" s="30"/>
      <c r="G65" s="30"/>
    </row>
    <row r="66" spans="1:13" x14ac:dyDescent="0.3">
      <c r="A66" s="48"/>
      <c r="C66" s="23"/>
      <c r="E66" s="30"/>
      <c r="F66" s="30"/>
      <c r="G66" s="30"/>
    </row>
    <row r="67" spans="1:13" x14ac:dyDescent="0.3">
      <c r="A67" s="48"/>
      <c r="C67" s="23"/>
      <c r="E67" s="30"/>
      <c r="F67" s="30"/>
      <c r="G67" s="30"/>
    </row>
    <row r="68" spans="1:13" x14ac:dyDescent="0.3">
      <c r="A68" s="48"/>
      <c r="C68" s="23"/>
      <c r="E68" s="30"/>
      <c r="F68" s="31"/>
      <c r="G68" s="30"/>
    </row>
    <row r="69" spans="1:13" ht="15" thickBot="1" x14ac:dyDescent="0.35">
      <c r="A69" s="42"/>
      <c r="C69" s="23"/>
      <c r="E69" s="30"/>
      <c r="F69" s="30"/>
      <c r="G69" s="30"/>
    </row>
    <row r="70" spans="1:13" ht="43.2" x14ac:dyDescent="0.3">
      <c r="C70" s="23"/>
      <c r="E70" s="30"/>
      <c r="F70" s="30"/>
      <c r="G70" s="13" t="s">
        <v>47</v>
      </c>
      <c r="H70" s="14" t="s">
        <v>48</v>
      </c>
      <c r="J70" s="15" t="s">
        <v>42</v>
      </c>
      <c r="K70" s="40"/>
      <c r="L70" s="40"/>
      <c r="M70" s="15" t="s">
        <v>43</v>
      </c>
    </row>
    <row r="71" spans="1:13" ht="15" thickBot="1" x14ac:dyDescent="0.35">
      <c r="A71" s="42"/>
      <c r="C71" s="23"/>
      <c r="E71" s="30"/>
      <c r="F71" s="30"/>
      <c r="G71" s="49">
        <f>COUNTIF(G11:G70,"New Tag Required")</f>
        <v>9</v>
      </c>
      <c r="H71" s="50">
        <f>COUNTIF(H11:H70,"New Sign Required")</f>
        <v>7</v>
      </c>
      <c r="J71" s="51">
        <f>COUNTIF(J11:J70,"Installed")</f>
        <v>0</v>
      </c>
      <c r="K71" s="40"/>
      <c r="L71" s="40"/>
      <c r="M71" s="51">
        <f>COUNTIF(M11:M70,"Installed")</f>
        <v>0</v>
      </c>
    </row>
    <row r="72" spans="1:13" x14ac:dyDescent="0.3">
      <c r="A72" s="42"/>
      <c r="C72" s="23"/>
    </row>
    <row r="73" spans="1:13" x14ac:dyDescent="0.3">
      <c r="C73" s="23"/>
    </row>
    <row r="74" spans="1:13" x14ac:dyDescent="0.3">
      <c r="C74" s="23"/>
    </row>
    <row r="75" spans="1:13" x14ac:dyDescent="0.3">
      <c r="C75" s="23"/>
    </row>
    <row r="76" spans="1:13" x14ac:dyDescent="0.3">
      <c r="C76" s="23"/>
    </row>
    <row r="77" spans="1:13" x14ac:dyDescent="0.3">
      <c r="C77" s="23"/>
    </row>
    <row r="78" spans="1:13" x14ac:dyDescent="0.3">
      <c r="C78" s="23"/>
    </row>
    <row r="79" spans="1:13" x14ac:dyDescent="0.3">
      <c r="C79" s="23"/>
    </row>
    <row r="80" spans="1:13" x14ac:dyDescent="0.3">
      <c r="C80" s="23"/>
    </row>
    <row r="81" spans="3:3" x14ac:dyDescent="0.3">
      <c r="C81" s="23"/>
    </row>
    <row r="82" spans="3:3" x14ac:dyDescent="0.3">
      <c r="C82" s="23"/>
    </row>
    <row r="83" spans="3:3" x14ac:dyDescent="0.3">
      <c r="C83" s="23"/>
    </row>
    <row r="84" spans="3:3" x14ac:dyDescent="0.3">
      <c r="C84" s="23"/>
    </row>
    <row r="85" spans="3:3" x14ac:dyDescent="0.3">
      <c r="C85" s="23"/>
    </row>
    <row r="86" spans="3:3" x14ac:dyDescent="0.3">
      <c r="C86" s="23"/>
    </row>
    <row r="87" spans="3:3" x14ac:dyDescent="0.3">
      <c r="C87" s="23"/>
    </row>
    <row r="88" spans="3:3" x14ac:dyDescent="0.3">
      <c r="C88" s="23"/>
    </row>
    <row r="89" spans="3:3" x14ac:dyDescent="0.3">
      <c r="C89" s="23"/>
    </row>
    <row r="90" spans="3:3" x14ac:dyDescent="0.3">
      <c r="C90" s="23"/>
    </row>
    <row r="91" spans="3:3" x14ac:dyDescent="0.3">
      <c r="C91" s="23"/>
    </row>
    <row r="92" spans="3:3" x14ac:dyDescent="0.3">
      <c r="C92" s="23"/>
    </row>
    <row r="93" spans="3:3" x14ac:dyDescent="0.3">
      <c r="C93" s="23"/>
    </row>
    <row r="94" spans="3:3" x14ac:dyDescent="0.3">
      <c r="C94" s="23"/>
    </row>
    <row r="95" spans="3:3" x14ac:dyDescent="0.3">
      <c r="C95" s="23"/>
    </row>
    <row r="96" spans="3:3" x14ac:dyDescent="0.3">
      <c r="C96" s="23"/>
    </row>
    <row r="97" spans="3:3" x14ac:dyDescent="0.3">
      <c r="C97" s="23"/>
    </row>
    <row r="98" spans="3:3" x14ac:dyDescent="0.3">
      <c r="C98" s="23"/>
    </row>
    <row r="99" spans="3:3" x14ac:dyDescent="0.3">
      <c r="C99" s="23"/>
    </row>
    <row r="100" spans="3:3" x14ac:dyDescent="0.3">
      <c r="C100" s="23"/>
    </row>
    <row r="217" spans="3:3" x14ac:dyDescent="0.3">
      <c r="C217" s="22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16 G50:G69 G35:G39 G41:G47 G6:G10 G30:G32 G27 G25 G23 G21 G19">
    <cfRule type="containsText" dxfId="255" priority="270" operator="containsText" text="New Tag Required">
      <formula>NOT(ISERROR(SEARCH("New Tag Required",G6)))</formula>
    </cfRule>
  </conditionalFormatting>
  <conditionalFormatting sqref="D15:D16 D21 D23 D25 D27 D50:D116 D35:D39 D41:D47 D19 D6:D11 D30:D32">
    <cfRule type="containsText" dxfId="254" priority="269" operator="containsText" text="Yes">
      <formula>NOT(ISERROR(SEARCH("Yes",D6)))</formula>
    </cfRule>
  </conditionalFormatting>
  <conditionalFormatting sqref="H217:H438 H72:H116 H16 H21 H23 H25 H27 H50:H69 H35:H39 H41:H47 H19 H6:H10 H30:H32">
    <cfRule type="containsText" dxfId="253" priority="257" operator="containsText" text="New Sign Required">
      <formula>NOT(ISERROR(SEARCH("New Sign Required",H6)))</formula>
    </cfRule>
  </conditionalFormatting>
  <conditionalFormatting sqref="G72:G116 G16:H16 G50:G69 H50:H56 G35:H39 G41:H47 G6:H10 G30:H32 G27:H27 G25:H25 G23:H23 G21:H21 G19:H19">
    <cfRule type="containsText" dxfId="252" priority="256" operator="containsText" text="Action Required">
      <formula>NOT(ISERROR(SEARCH("Action Required",G6)))</formula>
    </cfRule>
  </conditionalFormatting>
  <conditionalFormatting sqref="H56:H69 H72:H116">
    <cfRule type="containsText" dxfId="251" priority="255" operator="containsText" text="Action Required">
      <formula>NOT(ISERROR(SEARCH("Action Required",H56)))</formula>
    </cfRule>
  </conditionalFormatting>
  <conditionalFormatting sqref="G11">
    <cfRule type="containsText" dxfId="250" priority="197" operator="containsText" text="New Tag Required">
      <formula>NOT(ISERROR(SEARCH("New Tag Required",G11)))</formula>
    </cfRule>
  </conditionalFormatting>
  <conditionalFormatting sqref="H11">
    <cfRule type="containsText" dxfId="249" priority="195" operator="containsText" text="New Sign Required">
      <formula>NOT(ISERROR(SEARCH("New Sign Required",H11)))</formula>
    </cfRule>
  </conditionalFormatting>
  <conditionalFormatting sqref="G11">
    <cfRule type="containsText" dxfId="248" priority="194" operator="containsText" text="Action Required">
      <formula>NOT(ISERROR(SEARCH("Action Required",G11)))</formula>
    </cfRule>
  </conditionalFormatting>
  <conditionalFormatting sqref="H11">
    <cfRule type="containsText" dxfId="247" priority="193" operator="containsText" text="Action Required">
      <formula>NOT(ISERROR(SEARCH("Action Required",H11)))</formula>
    </cfRule>
  </conditionalFormatting>
  <conditionalFormatting sqref="G11">
    <cfRule type="containsText" dxfId="246" priority="192" operator="containsText" text="New Tag Required">
      <formula>NOT(ISERROR(SEARCH("New Tag Required",G11)))</formula>
    </cfRule>
  </conditionalFormatting>
  <conditionalFormatting sqref="D11">
    <cfRule type="containsText" dxfId="245" priority="191" operator="containsText" text="Yes">
      <formula>NOT(ISERROR(SEARCH("Yes",D11)))</formula>
    </cfRule>
  </conditionalFormatting>
  <conditionalFormatting sqref="G11">
    <cfRule type="containsText" dxfId="244" priority="190" operator="containsText" text="Action Required">
      <formula>NOT(ISERROR(SEARCH("Action Required",G11)))</formula>
    </cfRule>
  </conditionalFormatting>
  <conditionalFormatting sqref="D117:D216">
    <cfRule type="containsText" dxfId="243" priority="189" operator="containsText" text="Yes">
      <formula>NOT(ISERROR(SEARCH("Yes",D117)))</formula>
    </cfRule>
  </conditionalFormatting>
  <conditionalFormatting sqref="H117:H216">
    <cfRule type="containsText" dxfId="242" priority="188" operator="containsText" text="New Sign Required">
      <formula>NOT(ISERROR(SEARCH("New Sign Required",H117)))</formula>
    </cfRule>
  </conditionalFormatting>
  <conditionalFormatting sqref="G117:G216">
    <cfRule type="containsText" dxfId="241" priority="187" operator="containsText" text="Action Required">
      <formula>NOT(ISERROR(SEARCH("Action Required",G117)))</formula>
    </cfRule>
  </conditionalFormatting>
  <conditionalFormatting sqref="H117:H216">
    <cfRule type="containsText" dxfId="240" priority="186" operator="containsText" text="Action Required">
      <formula>NOT(ISERROR(SEARCH("Action Required",H117)))</formula>
    </cfRule>
  </conditionalFormatting>
  <conditionalFormatting sqref="D17">
    <cfRule type="containsText" dxfId="239" priority="183" operator="containsText" text="Yes">
      <formula>NOT(ISERROR(SEARCH("Yes",D17)))</formula>
    </cfRule>
  </conditionalFormatting>
  <conditionalFormatting sqref="D13">
    <cfRule type="containsText" dxfId="238" priority="172" operator="containsText" text="Yes">
      <formula>NOT(ISERROR(SEARCH("Yes",D13)))</formula>
    </cfRule>
  </conditionalFormatting>
  <conditionalFormatting sqref="G13">
    <cfRule type="containsText" dxfId="237" priority="171" operator="containsText" text="New Tag Required">
      <formula>NOT(ISERROR(SEARCH("New Tag Required",G13)))</formula>
    </cfRule>
  </conditionalFormatting>
  <conditionalFormatting sqref="H13">
    <cfRule type="containsText" dxfId="236" priority="170" operator="containsText" text="New Sign Required">
      <formula>NOT(ISERROR(SEARCH("New Sign Required",H13)))</formula>
    </cfRule>
  </conditionalFormatting>
  <conditionalFormatting sqref="G13">
    <cfRule type="containsText" dxfId="235" priority="169" operator="containsText" text="Action Required">
      <formula>NOT(ISERROR(SEARCH("Action Required",G13)))</formula>
    </cfRule>
  </conditionalFormatting>
  <conditionalFormatting sqref="H13">
    <cfRule type="containsText" dxfId="234" priority="168" operator="containsText" text="Action Required">
      <formula>NOT(ISERROR(SEARCH("Action Required",H13)))</formula>
    </cfRule>
  </conditionalFormatting>
  <conditionalFormatting sqref="G15">
    <cfRule type="containsText" dxfId="233" priority="167" operator="containsText" text="New Tag Required">
      <formula>NOT(ISERROR(SEARCH("New Tag Required",G15)))</formula>
    </cfRule>
  </conditionalFormatting>
  <conditionalFormatting sqref="H15">
    <cfRule type="containsText" dxfId="232" priority="166" operator="containsText" text="New Sign Required">
      <formula>NOT(ISERROR(SEARCH("New Sign Required",H15)))</formula>
    </cfRule>
  </conditionalFormatting>
  <conditionalFormatting sqref="G15">
    <cfRule type="containsText" dxfId="231" priority="165" operator="containsText" text="Action Required">
      <formula>NOT(ISERROR(SEARCH("Action Required",G15)))</formula>
    </cfRule>
  </conditionalFormatting>
  <conditionalFormatting sqref="H15">
    <cfRule type="containsText" dxfId="230" priority="164" operator="containsText" text="Action Required">
      <formula>NOT(ISERROR(SEARCH("Action Required",H15)))</formula>
    </cfRule>
  </conditionalFormatting>
  <conditionalFormatting sqref="J2:N2">
    <cfRule type="cellIs" dxfId="229" priority="163" operator="notEqual">
      <formula>0</formula>
    </cfRule>
  </conditionalFormatting>
  <conditionalFormatting sqref="J13 J15:J17 J21 J23 J25 J27 J35:J39 J41:J46 J19 J6:J11 J30:J32">
    <cfRule type="cellIs" dxfId="228" priority="162" operator="equal">
      <formula>0</formula>
    </cfRule>
  </conditionalFormatting>
  <conditionalFormatting sqref="M13 M15:M17 M21 M23 M25 M27 M35:M39 M41:M46 M19 M6:M11 M30:M32">
    <cfRule type="cellIs" dxfId="227" priority="161" operator="equal">
      <formula>0</formula>
    </cfRule>
  </conditionalFormatting>
  <conditionalFormatting sqref="M13 J13 M15:M17 J15:J17 M21 J21 J23 M23 M25 J25 J27 M27 J35:J39 M35:M39 M41:M46 J41:J46 J19 M19 J6:J11 M6:M11 M30:M32 J30:J32">
    <cfRule type="cellIs" dxfId="226" priority="158" operator="equal">
      <formula>"In Progress"</formula>
    </cfRule>
    <cfRule type="cellIs" dxfId="225" priority="159" operator="equal">
      <formula>"Log Issues"</formula>
    </cfRule>
    <cfRule type="cellIs" dxfId="224" priority="160" operator="equal">
      <formula>"N/A"</formula>
    </cfRule>
  </conditionalFormatting>
  <conditionalFormatting sqref="K13:L13 K15:L17 K19:L19 K6:L11">
    <cfRule type="expression" dxfId="223" priority="157">
      <formula>$J6="Log Issues"</formula>
    </cfRule>
  </conditionalFormatting>
  <conditionalFormatting sqref="N11 N13 N15:N17 N19 N6:N9">
    <cfRule type="expression" dxfId="222" priority="156">
      <formula>$M6="Log Issues"</formula>
    </cfRule>
  </conditionalFormatting>
  <conditionalFormatting sqref="G17">
    <cfRule type="containsText" dxfId="221" priority="155" operator="containsText" text="New Tag Required">
      <formula>NOT(ISERROR(SEARCH("New Tag Required",G17)))</formula>
    </cfRule>
  </conditionalFormatting>
  <conditionalFormatting sqref="H17">
    <cfRule type="containsText" dxfId="220" priority="154" operator="containsText" text="New Sign Required">
      <formula>NOT(ISERROR(SEARCH("New Sign Required",H17)))</formula>
    </cfRule>
  </conditionalFormatting>
  <conditionalFormatting sqref="G17">
    <cfRule type="containsText" dxfId="219" priority="153" operator="containsText" text="Action Required">
      <formula>NOT(ISERROR(SEARCH("Action Required",G17)))</formula>
    </cfRule>
  </conditionalFormatting>
  <conditionalFormatting sqref="H17">
    <cfRule type="containsText" dxfId="218" priority="152" operator="containsText" text="Action Required">
      <formula>NOT(ISERROR(SEARCH("Action Required",H17)))</formula>
    </cfRule>
  </conditionalFormatting>
  <conditionalFormatting sqref="H13 H15:H17 H21 H23 H25 H27 H50:H1048576 H35:H39 H41:H47 H19 H1:H11 H30:H32">
    <cfRule type="containsText" dxfId="217" priority="150" operator="containsText" text="Remove Old Sign">
      <formula>NOT(ISERROR(SEARCH("Remove Old Sign",H1)))</formula>
    </cfRule>
    <cfRule type="containsText" dxfId="216" priority="151" operator="containsText" text="Move Sign to New Location">
      <formula>NOT(ISERROR(SEARCH("Move Sign to New Location",H1)))</formula>
    </cfRule>
  </conditionalFormatting>
  <conditionalFormatting sqref="G50:G1048576 G35:G39 G41:G47 G30:G32 G27 G25 G23 G21 G19 G1:G11 G13 G15:G17">
    <cfRule type="containsText" dxfId="215" priority="149" operator="containsText" text="Remove Old Tag">
      <formula>NOT(ISERROR(SEARCH("Remove Old Tag",G1)))</formula>
    </cfRule>
  </conditionalFormatting>
  <conditionalFormatting sqref="D48:D49">
    <cfRule type="containsText" dxfId="214" priority="148" operator="containsText" text="Yes">
      <formula>NOT(ISERROR(SEARCH("Yes",D48)))</formula>
    </cfRule>
  </conditionalFormatting>
  <conditionalFormatting sqref="G48:G49">
    <cfRule type="containsText" dxfId="213" priority="147" operator="containsText" text="New Tag Required">
      <formula>NOT(ISERROR(SEARCH("New Tag Required",G48)))</formula>
    </cfRule>
  </conditionalFormatting>
  <conditionalFormatting sqref="G48:G49">
    <cfRule type="containsText" dxfId="212" priority="146" operator="containsText" text="Action Required">
      <formula>NOT(ISERROR(SEARCH("Action Required",G48)))</formula>
    </cfRule>
  </conditionalFormatting>
  <conditionalFormatting sqref="G48:G49">
    <cfRule type="containsText" dxfId="211" priority="145" operator="containsText" text="Remove Old Tag">
      <formula>NOT(ISERROR(SEARCH("Remove Old Tag",G48)))</formula>
    </cfRule>
  </conditionalFormatting>
  <conditionalFormatting sqref="H48:H49">
    <cfRule type="containsText" dxfId="210" priority="144" operator="containsText" text="New Sign Required">
      <formula>NOT(ISERROR(SEARCH("New Sign Required",H48)))</formula>
    </cfRule>
  </conditionalFormatting>
  <conditionalFormatting sqref="H48:H49">
    <cfRule type="containsText" dxfId="209" priority="143" operator="containsText" text="Action Required">
      <formula>NOT(ISERROR(SEARCH("Action Required",H48)))</formula>
    </cfRule>
  </conditionalFormatting>
  <conditionalFormatting sqref="H48:H49">
    <cfRule type="containsText" dxfId="208" priority="141" operator="containsText" text="Remove Old Sign">
      <formula>NOT(ISERROR(SEARCH("Remove Old Sign",H48)))</formula>
    </cfRule>
    <cfRule type="containsText" dxfId="207" priority="142" operator="containsText" text="Move Sign to New Location">
      <formula>NOT(ISERROR(SEARCH("Move Sign to New Location",H48)))</formula>
    </cfRule>
  </conditionalFormatting>
  <conditionalFormatting sqref="G12">
    <cfRule type="containsText" dxfId="206" priority="125" operator="containsText" text="New Tag Required">
      <formula>NOT(ISERROR(SEARCH("New Tag Required",G12)))</formula>
    </cfRule>
  </conditionalFormatting>
  <conditionalFormatting sqref="D12">
    <cfRule type="containsText" dxfId="205" priority="124" operator="containsText" text="Yes">
      <formula>NOT(ISERROR(SEARCH("Yes",D12)))</formula>
    </cfRule>
  </conditionalFormatting>
  <conditionalFormatting sqref="H12">
    <cfRule type="containsText" dxfId="204" priority="123" operator="containsText" text="New Sign Required">
      <formula>NOT(ISERROR(SEARCH("New Sign Required",H12)))</formula>
    </cfRule>
  </conditionalFormatting>
  <conditionalFormatting sqref="G12:H12">
    <cfRule type="containsText" dxfId="203" priority="122" operator="containsText" text="Action Required">
      <formula>NOT(ISERROR(SEARCH("Action Required",G12)))</formula>
    </cfRule>
  </conditionalFormatting>
  <conditionalFormatting sqref="J12">
    <cfRule type="cellIs" dxfId="202" priority="121" operator="equal">
      <formula>0</formula>
    </cfRule>
  </conditionalFormatting>
  <conditionalFormatting sqref="M12">
    <cfRule type="cellIs" dxfId="201" priority="120" operator="equal">
      <formula>0</formula>
    </cfRule>
  </conditionalFormatting>
  <conditionalFormatting sqref="M12 J12">
    <cfRule type="cellIs" dxfId="200" priority="117" operator="equal">
      <formula>"In Progress"</formula>
    </cfRule>
    <cfRule type="cellIs" dxfId="199" priority="118" operator="equal">
      <formula>"Log Issues"</formula>
    </cfRule>
    <cfRule type="cellIs" dxfId="198" priority="119" operator="equal">
      <formula>"N/A"</formula>
    </cfRule>
  </conditionalFormatting>
  <conditionalFormatting sqref="K12:L12">
    <cfRule type="expression" dxfId="197" priority="116">
      <formula>$J12="Log Issues"</formula>
    </cfRule>
  </conditionalFormatting>
  <conditionalFormatting sqref="N12">
    <cfRule type="expression" dxfId="196" priority="115">
      <formula>$M12="Log Issues"</formula>
    </cfRule>
  </conditionalFormatting>
  <conditionalFormatting sqref="H12">
    <cfRule type="containsText" dxfId="195" priority="113" operator="containsText" text="Remove Old Sign">
      <formula>NOT(ISERROR(SEARCH("Remove Old Sign",H12)))</formula>
    </cfRule>
    <cfRule type="containsText" dxfId="194" priority="114" operator="containsText" text="Move Sign to New Location">
      <formula>NOT(ISERROR(SEARCH("Move Sign to New Location",H12)))</formula>
    </cfRule>
  </conditionalFormatting>
  <conditionalFormatting sqref="G12">
    <cfRule type="containsText" dxfId="193" priority="112" operator="containsText" text="Remove Old Tag">
      <formula>NOT(ISERROR(SEARCH("Remove Old Tag",G12)))</formula>
    </cfRule>
  </conditionalFormatting>
  <conditionalFormatting sqref="G14">
    <cfRule type="containsText" dxfId="192" priority="111" operator="containsText" text="New Tag Required">
      <formula>NOT(ISERROR(SEARCH("New Tag Required",G14)))</formula>
    </cfRule>
  </conditionalFormatting>
  <conditionalFormatting sqref="D14">
    <cfRule type="containsText" dxfId="191" priority="110" operator="containsText" text="Yes">
      <formula>NOT(ISERROR(SEARCH("Yes",D14)))</formula>
    </cfRule>
  </conditionalFormatting>
  <conditionalFormatting sqref="H14">
    <cfRule type="containsText" dxfId="190" priority="109" operator="containsText" text="New Sign Required">
      <formula>NOT(ISERROR(SEARCH("New Sign Required",H14)))</formula>
    </cfRule>
  </conditionalFormatting>
  <conditionalFormatting sqref="G14:H14">
    <cfRule type="containsText" dxfId="189" priority="108" operator="containsText" text="Action Required">
      <formula>NOT(ISERROR(SEARCH("Action Required",G14)))</formula>
    </cfRule>
  </conditionalFormatting>
  <conditionalFormatting sqref="J14">
    <cfRule type="cellIs" dxfId="188" priority="107" operator="equal">
      <formula>0</formula>
    </cfRule>
  </conditionalFormatting>
  <conditionalFormatting sqref="M14">
    <cfRule type="cellIs" dxfId="187" priority="106" operator="equal">
      <formula>0</formula>
    </cfRule>
  </conditionalFormatting>
  <conditionalFormatting sqref="J14 M14">
    <cfRule type="cellIs" dxfId="186" priority="103" operator="equal">
      <formula>"In Progress"</formula>
    </cfRule>
    <cfRule type="cellIs" dxfId="185" priority="104" operator="equal">
      <formula>"Log Issues"</formula>
    </cfRule>
    <cfRule type="cellIs" dxfId="184" priority="105" operator="equal">
      <formula>"N/A"</formula>
    </cfRule>
  </conditionalFormatting>
  <conditionalFormatting sqref="K14:L14">
    <cfRule type="expression" dxfId="183" priority="102">
      <formula>$J14="Log Issues"</formula>
    </cfRule>
  </conditionalFormatting>
  <conditionalFormatting sqref="N14">
    <cfRule type="expression" dxfId="182" priority="101">
      <formula>$M14="Log Issues"</formula>
    </cfRule>
  </conditionalFormatting>
  <conditionalFormatting sqref="H14">
    <cfRule type="containsText" dxfId="181" priority="99" operator="containsText" text="Remove Old Sign">
      <formula>NOT(ISERROR(SEARCH("Remove Old Sign",H14)))</formula>
    </cfRule>
    <cfRule type="containsText" dxfId="180" priority="100" operator="containsText" text="Move Sign to New Location">
      <formula>NOT(ISERROR(SEARCH("Move Sign to New Location",H14)))</formula>
    </cfRule>
  </conditionalFormatting>
  <conditionalFormatting sqref="G14">
    <cfRule type="containsText" dxfId="179" priority="98" operator="containsText" text="Remove Old Tag">
      <formula>NOT(ISERROR(SEARCH("Remove Old Tag",G14)))</formula>
    </cfRule>
  </conditionalFormatting>
  <conditionalFormatting sqref="G18">
    <cfRule type="containsText" dxfId="178" priority="97" operator="containsText" text="New Tag Required">
      <formula>NOT(ISERROR(SEARCH("New Tag Required",G18)))</formula>
    </cfRule>
  </conditionalFormatting>
  <conditionalFormatting sqref="D18">
    <cfRule type="containsText" dxfId="177" priority="96" operator="containsText" text="Yes">
      <formula>NOT(ISERROR(SEARCH("Yes",D18)))</formula>
    </cfRule>
  </conditionalFormatting>
  <conditionalFormatting sqref="H18">
    <cfRule type="containsText" dxfId="176" priority="95" operator="containsText" text="New Sign Required">
      <formula>NOT(ISERROR(SEARCH("New Sign Required",H18)))</formula>
    </cfRule>
  </conditionalFormatting>
  <conditionalFormatting sqref="G18:H18">
    <cfRule type="containsText" dxfId="175" priority="94" operator="containsText" text="Action Required">
      <formula>NOT(ISERROR(SEARCH("Action Required",G18)))</formula>
    </cfRule>
  </conditionalFormatting>
  <conditionalFormatting sqref="J18">
    <cfRule type="cellIs" dxfId="174" priority="93" operator="equal">
      <formula>0</formula>
    </cfRule>
  </conditionalFormatting>
  <conditionalFormatting sqref="M18">
    <cfRule type="cellIs" dxfId="173" priority="92" operator="equal">
      <formula>0</formula>
    </cfRule>
  </conditionalFormatting>
  <conditionalFormatting sqref="M18 J18">
    <cfRule type="cellIs" dxfId="172" priority="89" operator="equal">
      <formula>"In Progress"</formula>
    </cfRule>
    <cfRule type="cellIs" dxfId="171" priority="90" operator="equal">
      <formula>"Log Issues"</formula>
    </cfRule>
    <cfRule type="cellIs" dxfId="170" priority="91" operator="equal">
      <formula>"N/A"</formula>
    </cfRule>
  </conditionalFormatting>
  <conditionalFormatting sqref="K18:L18">
    <cfRule type="expression" dxfId="169" priority="88">
      <formula>$J18="Log Issues"</formula>
    </cfRule>
  </conditionalFormatting>
  <conditionalFormatting sqref="N18">
    <cfRule type="expression" dxfId="168" priority="87">
      <formula>$M18="Log Issues"</formula>
    </cfRule>
  </conditionalFormatting>
  <conditionalFormatting sqref="H18">
    <cfRule type="containsText" dxfId="167" priority="85" operator="containsText" text="Remove Old Sign">
      <formula>NOT(ISERROR(SEARCH("Remove Old Sign",H18)))</formula>
    </cfRule>
    <cfRule type="containsText" dxfId="166" priority="86" operator="containsText" text="Move Sign to New Location">
      <formula>NOT(ISERROR(SEARCH("Move Sign to New Location",H18)))</formula>
    </cfRule>
  </conditionalFormatting>
  <conditionalFormatting sqref="G18">
    <cfRule type="containsText" dxfId="165" priority="84" operator="containsText" text="Remove Old Tag">
      <formula>NOT(ISERROR(SEARCH("Remove Old Tag",G18)))</formula>
    </cfRule>
  </conditionalFormatting>
  <conditionalFormatting sqref="G20">
    <cfRule type="containsText" dxfId="164" priority="83" operator="containsText" text="New Tag Required">
      <formula>NOT(ISERROR(SEARCH("New Tag Required",G20)))</formula>
    </cfRule>
  </conditionalFormatting>
  <conditionalFormatting sqref="D20">
    <cfRule type="containsText" dxfId="163" priority="82" operator="containsText" text="Yes">
      <formula>NOT(ISERROR(SEARCH("Yes",D20)))</formula>
    </cfRule>
  </conditionalFormatting>
  <conditionalFormatting sqref="H20">
    <cfRule type="containsText" dxfId="162" priority="81" operator="containsText" text="New Sign Required">
      <formula>NOT(ISERROR(SEARCH("New Sign Required",H20)))</formula>
    </cfRule>
  </conditionalFormatting>
  <conditionalFormatting sqref="G20:H20">
    <cfRule type="containsText" dxfId="161" priority="80" operator="containsText" text="Action Required">
      <formula>NOT(ISERROR(SEARCH("Action Required",G20)))</formula>
    </cfRule>
  </conditionalFormatting>
  <conditionalFormatting sqref="J20">
    <cfRule type="cellIs" dxfId="160" priority="79" operator="equal">
      <formula>0</formula>
    </cfRule>
  </conditionalFormatting>
  <conditionalFormatting sqref="M20">
    <cfRule type="cellIs" dxfId="159" priority="78" operator="equal">
      <formula>0</formula>
    </cfRule>
  </conditionalFormatting>
  <conditionalFormatting sqref="M20 J20">
    <cfRule type="cellIs" dxfId="158" priority="75" operator="equal">
      <formula>"In Progress"</formula>
    </cfRule>
    <cfRule type="cellIs" dxfId="157" priority="76" operator="equal">
      <formula>"Log Issues"</formula>
    </cfRule>
    <cfRule type="cellIs" dxfId="156" priority="77" operator="equal">
      <formula>"N/A"</formula>
    </cfRule>
  </conditionalFormatting>
  <conditionalFormatting sqref="H20">
    <cfRule type="containsText" dxfId="155" priority="73" operator="containsText" text="Remove Old Sign">
      <formula>NOT(ISERROR(SEARCH("Remove Old Sign",H20)))</formula>
    </cfRule>
    <cfRule type="containsText" dxfId="154" priority="74" operator="containsText" text="Move Sign to New Location">
      <formula>NOT(ISERROR(SEARCH("Move Sign to New Location",H20)))</formula>
    </cfRule>
  </conditionalFormatting>
  <conditionalFormatting sqref="G20">
    <cfRule type="containsText" dxfId="153" priority="72" operator="containsText" text="Remove Old Tag">
      <formula>NOT(ISERROR(SEARCH("Remove Old Tag",G20)))</formula>
    </cfRule>
  </conditionalFormatting>
  <conditionalFormatting sqref="G22">
    <cfRule type="containsText" dxfId="152" priority="71" operator="containsText" text="New Tag Required">
      <formula>NOT(ISERROR(SEARCH("New Tag Required",G22)))</formula>
    </cfRule>
  </conditionalFormatting>
  <conditionalFormatting sqref="D22">
    <cfRule type="containsText" dxfId="151" priority="70" operator="containsText" text="Yes">
      <formula>NOT(ISERROR(SEARCH("Yes",D22)))</formula>
    </cfRule>
  </conditionalFormatting>
  <conditionalFormatting sqref="H22">
    <cfRule type="containsText" dxfId="150" priority="69" operator="containsText" text="New Sign Required">
      <formula>NOT(ISERROR(SEARCH("New Sign Required",H22)))</formula>
    </cfRule>
  </conditionalFormatting>
  <conditionalFormatting sqref="G22:H22">
    <cfRule type="containsText" dxfId="149" priority="68" operator="containsText" text="Action Required">
      <formula>NOT(ISERROR(SEARCH("Action Required",G22)))</formula>
    </cfRule>
  </conditionalFormatting>
  <conditionalFormatting sqref="H22">
    <cfRule type="containsText" dxfId="148" priority="66" operator="containsText" text="Remove Old Sign">
      <formula>NOT(ISERROR(SEARCH("Remove Old Sign",H22)))</formula>
    </cfRule>
    <cfRule type="containsText" dxfId="147" priority="67" operator="containsText" text="Move Sign to New Location">
      <formula>NOT(ISERROR(SEARCH("Move Sign to New Location",H22)))</formula>
    </cfRule>
  </conditionalFormatting>
  <conditionalFormatting sqref="G22">
    <cfRule type="containsText" dxfId="146" priority="65" operator="containsText" text="Remove Old Tag">
      <formula>NOT(ISERROR(SEARCH("Remove Old Tag",G22)))</formula>
    </cfRule>
  </conditionalFormatting>
  <conditionalFormatting sqref="D24">
    <cfRule type="containsText" dxfId="145" priority="64" operator="containsText" text="Yes">
      <formula>NOT(ISERROR(SEARCH("Yes",D24)))</formula>
    </cfRule>
  </conditionalFormatting>
  <conditionalFormatting sqref="G24">
    <cfRule type="containsText" dxfId="144" priority="63" operator="containsText" text="New Tag Required">
      <formula>NOT(ISERROR(SEARCH("New Tag Required",G24)))</formula>
    </cfRule>
  </conditionalFormatting>
  <conditionalFormatting sqref="G24">
    <cfRule type="containsText" dxfId="143" priority="62" operator="containsText" text="Action Required">
      <formula>NOT(ISERROR(SEARCH("Action Required",G24)))</formula>
    </cfRule>
  </conditionalFormatting>
  <conditionalFormatting sqref="G24">
    <cfRule type="containsText" dxfId="142" priority="61" operator="containsText" text="Remove Old Tag">
      <formula>NOT(ISERROR(SEARCH("Remove Old Tag",G24)))</formula>
    </cfRule>
  </conditionalFormatting>
  <conditionalFormatting sqref="H24">
    <cfRule type="containsText" dxfId="141" priority="60" operator="containsText" text="New Sign Required">
      <formula>NOT(ISERROR(SEARCH("New Sign Required",H24)))</formula>
    </cfRule>
  </conditionalFormatting>
  <conditionalFormatting sqref="H24">
    <cfRule type="containsText" dxfId="140" priority="59" operator="containsText" text="Action Required">
      <formula>NOT(ISERROR(SEARCH("Action Required",H24)))</formula>
    </cfRule>
  </conditionalFormatting>
  <conditionalFormatting sqref="H24">
    <cfRule type="containsText" dxfId="139" priority="57" operator="containsText" text="Remove Old Sign">
      <formula>NOT(ISERROR(SEARCH("Remove Old Sign",H24)))</formula>
    </cfRule>
    <cfRule type="containsText" dxfId="138" priority="58" operator="containsText" text="Move Sign to New Location">
      <formula>NOT(ISERROR(SEARCH("Move Sign to New Location",H24)))</formula>
    </cfRule>
  </conditionalFormatting>
  <conditionalFormatting sqref="D26">
    <cfRule type="containsText" dxfId="137" priority="56" operator="containsText" text="Yes">
      <formula>NOT(ISERROR(SEARCH("Yes",D26)))</formula>
    </cfRule>
  </conditionalFormatting>
  <conditionalFormatting sqref="G26">
    <cfRule type="containsText" dxfId="136" priority="55" operator="containsText" text="New Tag Required">
      <formula>NOT(ISERROR(SEARCH("New Tag Required",G26)))</formula>
    </cfRule>
  </conditionalFormatting>
  <conditionalFormatting sqref="G26">
    <cfRule type="containsText" dxfId="135" priority="54" operator="containsText" text="Action Required">
      <formula>NOT(ISERROR(SEARCH("Action Required",G26)))</formula>
    </cfRule>
  </conditionalFormatting>
  <conditionalFormatting sqref="G26">
    <cfRule type="containsText" dxfId="134" priority="53" operator="containsText" text="Remove Old Tag">
      <formula>NOT(ISERROR(SEARCH("Remove Old Tag",G26)))</formula>
    </cfRule>
  </conditionalFormatting>
  <conditionalFormatting sqref="H26">
    <cfRule type="containsText" dxfId="133" priority="52" operator="containsText" text="New Sign Required">
      <formula>NOT(ISERROR(SEARCH("New Sign Required",H26)))</formula>
    </cfRule>
  </conditionalFormatting>
  <conditionalFormatting sqref="H26">
    <cfRule type="containsText" dxfId="132" priority="51" operator="containsText" text="Action Required">
      <formula>NOT(ISERROR(SEARCH("Action Required",H26)))</formula>
    </cfRule>
  </conditionalFormatting>
  <conditionalFormatting sqref="H26">
    <cfRule type="containsText" dxfId="131" priority="49" operator="containsText" text="Remove Old Sign">
      <formula>NOT(ISERROR(SEARCH("Remove Old Sign",H26)))</formula>
    </cfRule>
    <cfRule type="containsText" dxfId="130" priority="50" operator="containsText" text="Move Sign to New Location">
      <formula>NOT(ISERROR(SEARCH("Move Sign to New Location",H26)))</formula>
    </cfRule>
  </conditionalFormatting>
  <conditionalFormatting sqref="D28">
    <cfRule type="containsText" dxfId="129" priority="48" operator="containsText" text="Yes">
      <formula>NOT(ISERROR(SEARCH("Yes",D28)))</formula>
    </cfRule>
  </conditionalFormatting>
  <conditionalFormatting sqref="G28">
    <cfRule type="containsText" dxfId="128" priority="47" operator="containsText" text="New Tag Required">
      <formula>NOT(ISERROR(SEARCH("New Tag Required",G28)))</formula>
    </cfRule>
  </conditionalFormatting>
  <conditionalFormatting sqref="H28">
    <cfRule type="containsText" dxfId="127" priority="46" operator="containsText" text="New Sign Required">
      <formula>NOT(ISERROR(SEARCH("New Sign Required",H28)))</formula>
    </cfRule>
  </conditionalFormatting>
  <conditionalFormatting sqref="G28">
    <cfRule type="containsText" dxfId="126" priority="45" operator="containsText" text="Action Required">
      <formula>NOT(ISERROR(SEARCH("Action Required",G28)))</formula>
    </cfRule>
  </conditionalFormatting>
  <conditionalFormatting sqref="H28">
    <cfRule type="containsText" dxfId="125" priority="44" operator="containsText" text="Action Required">
      <formula>NOT(ISERROR(SEARCH("Action Required",H28)))</formula>
    </cfRule>
  </conditionalFormatting>
  <conditionalFormatting sqref="H28">
    <cfRule type="containsText" dxfId="124" priority="42" operator="containsText" text="Remove Old Sign">
      <formula>NOT(ISERROR(SEARCH("Remove Old Sign",H28)))</formula>
    </cfRule>
    <cfRule type="containsText" dxfId="123" priority="43" operator="containsText" text="Move Sign to New Location">
      <formula>NOT(ISERROR(SEARCH("Move Sign to New Location",H28)))</formula>
    </cfRule>
  </conditionalFormatting>
  <conditionalFormatting sqref="G28">
    <cfRule type="containsText" dxfId="122" priority="41" operator="containsText" text="Remove Old Tag">
      <formula>NOT(ISERROR(SEARCH("Remove Old Tag",G28)))</formula>
    </cfRule>
  </conditionalFormatting>
  <conditionalFormatting sqref="G34">
    <cfRule type="containsText" dxfId="121" priority="40" operator="containsText" text="New Tag Required">
      <formula>NOT(ISERROR(SEARCH("New Tag Required",G34)))</formula>
    </cfRule>
  </conditionalFormatting>
  <conditionalFormatting sqref="D34">
    <cfRule type="containsText" dxfId="120" priority="39" operator="containsText" text="Yes">
      <formula>NOT(ISERROR(SEARCH("Yes",D34)))</formula>
    </cfRule>
  </conditionalFormatting>
  <conditionalFormatting sqref="H34">
    <cfRule type="containsText" dxfId="119" priority="38" operator="containsText" text="New Sign Required">
      <formula>NOT(ISERROR(SEARCH("New Sign Required",H34)))</formula>
    </cfRule>
  </conditionalFormatting>
  <conditionalFormatting sqref="G34:H34">
    <cfRule type="containsText" dxfId="118" priority="37" operator="containsText" text="Action Required">
      <formula>NOT(ISERROR(SEARCH("Action Required",G34)))</formula>
    </cfRule>
  </conditionalFormatting>
  <conditionalFormatting sqref="H34">
    <cfRule type="containsText" dxfId="117" priority="35" operator="containsText" text="Remove Old Sign">
      <formula>NOT(ISERROR(SEARCH("Remove Old Sign",H34)))</formula>
    </cfRule>
    <cfRule type="containsText" dxfId="116" priority="36" operator="containsText" text="Move Sign to New Location">
      <formula>NOT(ISERROR(SEARCH("Move Sign to New Location",H34)))</formula>
    </cfRule>
  </conditionalFormatting>
  <conditionalFormatting sqref="G34">
    <cfRule type="containsText" dxfId="115" priority="34" operator="containsText" text="Remove Old Tag">
      <formula>NOT(ISERROR(SEARCH("Remove Old Tag",G34)))</formula>
    </cfRule>
  </conditionalFormatting>
  <conditionalFormatting sqref="G29">
    <cfRule type="containsText" dxfId="114" priority="33" operator="containsText" text="New Tag Required">
      <formula>NOT(ISERROR(SEARCH("New Tag Required",G29)))</formula>
    </cfRule>
  </conditionalFormatting>
  <conditionalFormatting sqref="D29">
    <cfRule type="containsText" dxfId="113" priority="32" operator="containsText" text="Yes">
      <formula>NOT(ISERROR(SEARCH("Yes",D29)))</formula>
    </cfRule>
  </conditionalFormatting>
  <conditionalFormatting sqref="H29">
    <cfRule type="containsText" dxfId="112" priority="31" operator="containsText" text="New Sign Required">
      <formula>NOT(ISERROR(SEARCH("New Sign Required",H29)))</formula>
    </cfRule>
  </conditionalFormatting>
  <conditionalFormatting sqref="G29:H29">
    <cfRule type="containsText" dxfId="111" priority="30" operator="containsText" text="Action Required">
      <formula>NOT(ISERROR(SEARCH("Action Required",G29)))</formula>
    </cfRule>
  </conditionalFormatting>
  <conditionalFormatting sqref="H29">
    <cfRule type="containsText" dxfId="110" priority="28" operator="containsText" text="Remove Old Sign">
      <formula>NOT(ISERROR(SEARCH("Remove Old Sign",H29)))</formula>
    </cfRule>
    <cfRule type="containsText" dxfId="109" priority="29" operator="containsText" text="Move Sign to New Location">
      <formula>NOT(ISERROR(SEARCH("Move Sign to New Location",H29)))</formula>
    </cfRule>
  </conditionalFormatting>
  <conditionalFormatting sqref="G29">
    <cfRule type="containsText" dxfId="108" priority="27" operator="containsText" text="Remove Old Tag">
      <formula>NOT(ISERROR(SEARCH("Remove Old Tag",G29)))</formula>
    </cfRule>
  </conditionalFormatting>
  <conditionalFormatting sqref="G33">
    <cfRule type="containsText" dxfId="107" priority="26" operator="containsText" text="New Tag Required">
      <formula>NOT(ISERROR(SEARCH("New Tag Required",G33)))</formula>
    </cfRule>
  </conditionalFormatting>
  <conditionalFormatting sqref="D33">
    <cfRule type="containsText" dxfId="106" priority="25" operator="containsText" text="Yes">
      <formula>NOT(ISERROR(SEARCH("Yes",D33)))</formula>
    </cfRule>
  </conditionalFormatting>
  <conditionalFormatting sqref="H33">
    <cfRule type="containsText" dxfId="105" priority="24" operator="containsText" text="New Sign Required">
      <formula>NOT(ISERROR(SEARCH("New Sign Required",H33)))</formula>
    </cfRule>
  </conditionalFormatting>
  <conditionalFormatting sqref="G33:H33">
    <cfRule type="containsText" dxfId="104" priority="23" operator="containsText" text="Action Required">
      <formula>NOT(ISERROR(SEARCH("Action Required",G33)))</formula>
    </cfRule>
  </conditionalFormatting>
  <conditionalFormatting sqref="H33">
    <cfRule type="containsText" dxfId="103" priority="21" operator="containsText" text="Remove Old Sign">
      <formula>NOT(ISERROR(SEARCH("Remove Old Sign",H33)))</formula>
    </cfRule>
    <cfRule type="containsText" dxfId="102" priority="22" operator="containsText" text="Move Sign to New Location">
      <formula>NOT(ISERROR(SEARCH("Move Sign to New Location",H33)))</formula>
    </cfRule>
  </conditionalFormatting>
  <conditionalFormatting sqref="G33">
    <cfRule type="containsText" dxfId="101" priority="20" operator="containsText" text="Remove Old Tag">
      <formula>NOT(ISERROR(SEARCH("Remove Old Tag",G33)))</formula>
    </cfRule>
  </conditionalFormatting>
  <conditionalFormatting sqref="G40">
    <cfRule type="containsText" dxfId="100" priority="19" operator="containsText" text="New Tag Required">
      <formula>NOT(ISERROR(SEARCH("New Tag Required",G40)))</formula>
    </cfRule>
  </conditionalFormatting>
  <conditionalFormatting sqref="D40">
    <cfRule type="containsText" dxfId="99" priority="18" operator="containsText" text="Yes">
      <formula>NOT(ISERROR(SEARCH("Yes",D40)))</formula>
    </cfRule>
  </conditionalFormatting>
  <conditionalFormatting sqref="G40">
    <cfRule type="containsText" dxfId="98" priority="16" operator="containsText" text="Action Required">
      <formula>NOT(ISERROR(SEARCH("Action Required",G40)))</formula>
    </cfRule>
  </conditionalFormatting>
  <conditionalFormatting sqref="G40">
    <cfRule type="containsText" dxfId="97" priority="13" operator="containsText" text="Remove Old Tag">
      <formula>NOT(ISERROR(SEARCH("Remove Old Tag",G40)))</formula>
    </cfRule>
  </conditionalFormatting>
  <conditionalFormatting sqref="N10">
    <cfRule type="expression" dxfId="96" priority="301">
      <formula>#REF!="Log Issues"</formula>
    </cfRule>
  </conditionalFormatting>
  <conditionalFormatting sqref="H40">
    <cfRule type="containsText" dxfId="95" priority="12" operator="containsText" text="New Sign Required">
      <formula>NOT(ISERROR(SEARCH("New Sign Required",H40)))</formula>
    </cfRule>
  </conditionalFormatting>
  <conditionalFormatting sqref="H40">
    <cfRule type="containsText" dxfId="94" priority="11" operator="containsText" text="Action Required">
      <formula>NOT(ISERROR(SEARCH("Action Required",H40)))</formula>
    </cfRule>
  </conditionalFormatting>
  <conditionalFormatting sqref="H40">
    <cfRule type="containsText" dxfId="93" priority="9" operator="containsText" text="Remove Old Sign">
      <formula>NOT(ISERROR(SEARCH("Remove Old Sign",H40)))</formula>
    </cfRule>
    <cfRule type="containsText" dxfId="92" priority="10" operator="containsText" text="Move Sign to New Location">
      <formula>NOT(ISERROR(SEARCH("Move Sign to New Location",H40)))</formula>
    </cfRule>
  </conditionalFormatting>
  <conditionalFormatting sqref="G11">
    <cfRule type="containsText" dxfId="91" priority="8" operator="containsText" text="New Tag Required">
      <formula>NOT(ISERROR(SEARCH("New Tag Required",G11)))</formula>
    </cfRule>
  </conditionalFormatting>
  <conditionalFormatting sqref="G11">
    <cfRule type="containsText" dxfId="90" priority="7" operator="containsText" text="Action Required">
      <formula>NOT(ISERROR(SEARCH("Action Required",G11)))</formula>
    </cfRule>
  </conditionalFormatting>
  <conditionalFormatting sqref="G13">
    <cfRule type="containsText" dxfId="89" priority="6" operator="containsText" text="New Tag Required">
      <formula>NOT(ISERROR(SEARCH("New Tag Required",G13)))</formula>
    </cfRule>
  </conditionalFormatting>
  <conditionalFormatting sqref="G13">
    <cfRule type="containsText" dxfId="88" priority="5" operator="containsText" text="Action Required">
      <formula>NOT(ISERROR(SEARCH("Action Required",G13)))</formula>
    </cfRule>
  </conditionalFormatting>
  <conditionalFormatting sqref="G15">
    <cfRule type="containsText" dxfId="87" priority="4" operator="containsText" text="New Tag Required">
      <formula>NOT(ISERROR(SEARCH("New Tag Required",G15)))</formula>
    </cfRule>
  </conditionalFormatting>
  <conditionalFormatting sqref="G15">
    <cfRule type="containsText" dxfId="86" priority="3" operator="containsText" text="Action Required">
      <formula>NOT(ISERROR(SEARCH("Action Required",G15)))</formula>
    </cfRule>
  </conditionalFormatting>
  <conditionalFormatting sqref="G17">
    <cfRule type="containsText" dxfId="85" priority="2" operator="containsText" text="New Tag Required">
      <formula>NOT(ISERROR(SEARCH("New Tag Required",G17)))</formula>
    </cfRule>
  </conditionalFormatting>
  <conditionalFormatting sqref="G17">
    <cfRule type="containsText" dxfId="84" priority="1" operator="containsText" text="Action Required">
      <formula>NOT(ISERROR(SEARCH("Action Required",G17)))</formula>
    </cfRule>
  </conditionalFormatting>
  <dataValidations count="2">
    <dataValidation type="list" allowBlank="1" showInputMessage="1" showErrorMessage="1" sqref="H217:H421">
      <formula1>DoorSignage</formula1>
    </dataValidation>
    <dataValidation type="list" allowBlank="1" showInputMessage="1" showErrorMessage="1" sqref="D6:D91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H72:H216 H57:H69 H52:H54 H22 H24 H26 H34 H47:H50 H28:H29</xm:sqref>
        </x14:dataValidation>
        <x14:dataValidation type="list" allowBlank="1" showInputMessage="1" showErrorMessage="1">
          <x14:formula1>
            <xm:f>Lookup!$A$1:$A$4</xm:f>
          </x14:formula1>
          <xm:sqref>G72:G216 G52:G53 G55:G69 G22 G24 G26 G34 G47:G50 G28:G29</xm:sqref>
        </x14:dataValidation>
        <x14:dataValidation type="list" allowBlank="1" showInputMessage="1" showErrorMessage="1">
          <x14:formula1>
            <xm:f>Lookup!$A$1:$A$8</xm:f>
          </x14:formula1>
          <xm:sqref>G51 G54 G35:G46 G25 G27 G30:G33 G23 G6:G21</xm:sqref>
        </x14:dataValidation>
        <x14:dataValidation type="list" allowBlank="1" showInputMessage="1" showErrorMessage="1">
          <x14:formula1>
            <xm:f>Lookup!$D$1:$D$10</xm:f>
          </x14:formula1>
          <xm:sqref>H55:H56 H51 H23 H25 H27 H35:H46 H6:H21 H30:H33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 showErrorMessage="1">
          <x14:formula1>
            <xm:f>Lookup!$F$1:$F$7</xm:f>
          </x14:formula1>
          <xm:sqref>J41:J46 J23 J25 J27 J35:J39 J6:J21 J30:J32</xm:sqref>
        </x14:dataValidation>
        <x14:dataValidation type="list" allowBlank="1" showInputMessage="1" showErrorMessage="1">
          <x14:formula1>
            <xm:f>Lookup!$F$1:$F$8</xm:f>
          </x14:formula1>
          <xm:sqref>M41:M46 M23 M25 M27 M35:M39 M6:M21 M30:M32</xm:sqref>
        </x14:dataValidation>
        <x14:dataValidation type="list" allowBlank="1" showInputMessage="1" showErrorMessage="1">
          <x14:formula1>
            <xm:f>[2]Lookup!#REF!</xm:f>
          </x14:formula1>
          <xm:sqref>O6:O19</xm:sqref>
        </x14:dataValidation>
        <x14:dataValidation type="list" allowBlank="1" showInputMessage="1">
          <x14:formula1>
            <xm:f>Lookup!$E$1:$E$18</xm:f>
          </x14:formula1>
          <xm:sqref>C6:C216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2"/>
  <sheetViews>
    <sheetView zoomScale="90" zoomScaleNormal="90" workbookViewId="0">
      <selection activeCell="G37" sqref="G37:J42"/>
    </sheetView>
  </sheetViews>
  <sheetFormatPr defaultColWidth="9.109375" defaultRowHeight="14.4" x14ac:dyDescent="0.3"/>
  <cols>
    <col min="1" max="1" width="22.44140625" style="29" bestFit="1" customWidth="1"/>
    <col min="2" max="2" width="30.109375" style="29" customWidth="1"/>
    <col min="3" max="3" width="24" style="22" customWidth="1"/>
    <col min="4" max="4" width="14.33203125" style="22" bestFit="1" customWidth="1"/>
    <col min="5" max="5" width="78.6640625" style="22" customWidth="1"/>
    <col min="6" max="6" width="13.33203125" style="22" bestFit="1" customWidth="1"/>
    <col min="7" max="8" width="18.5546875" style="22" customWidth="1"/>
    <col min="9" max="10" width="26.88671875" style="23" customWidth="1"/>
    <col min="11" max="16384" width="9.109375" style="22"/>
  </cols>
  <sheetData>
    <row r="1" spans="1:10" ht="15" x14ac:dyDescent="0.25">
      <c r="A1" s="18" t="s">
        <v>7</v>
      </c>
      <c r="B1" s="19" t="str">
        <f>'KD Changes'!B1:C1</f>
        <v>0012</v>
      </c>
      <c r="C1" s="20"/>
      <c r="D1" s="10" t="s">
        <v>10</v>
      </c>
      <c r="E1" s="21">
        <f>'KD Changes'!G1</f>
        <v>41932</v>
      </c>
    </row>
    <row r="2" spans="1:10" ht="15" customHeight="1" x14ac:dyDescent="0.25">
      <c r="A2" s="24" t="s">
        <v>8</v>
      </c>
      <c r="B2" s="25" t="str">
        <f>VLOOKUP(B1,[1]BuildingList!A:B,2,FALSE)</f>
        <v>Blazer Hall</v>
      </c>
      <c r="C2" s="26"/>
      <c r="D2" s="27" t="s">
        <v>12</v>
      </c>
      <c r="E2" s="28" t="str">
        <f>'KD Changes'!G2</f>
        <v>Adam Davidson</v>
      </c>
    </row>
    <row r="5" spans="1:10" s="12" customFormat="1" ht="24" customHeight="1" x14ac:dyDescent="0.25">
      <c r="A5" s="52" t="s">
        <v>64</v>
      </c>
      <c r="B5" s="54" t="s">
        <v>65</v>
      </c>
      <c r="C5" s="54" t="s">
        <v>66</v>
      </c>
      <c r="D5" s="54" t="s">
        <v>67</v>
      </c>
      <c r="E5" s="54" t="s">
        <v>17</v>
      </c>
    </row>
    <row r="6" spans="1:10" ht="15" x14ac:dyDescent="0.25">
      <c r="A6" s="70" t="s">
        <v>110</v>
      </c>
      <c r="B6" s="70" t="s">
        <v>111</v>
      </c>
      <c r="C6" s="58" t="s">
        <v>71</v>
      </c>
      <c r="D6" s="59">
        <v>168</v>
      </c>
      <c r="E6" s="58" t="s">
        <v>187</v>
      </c>
      <c r="G6" s="12"/>
      <c r="H6" s="12"/>
      <c r="I6" s="22"/>
      <c r="J6" s="22"/>
    </row>
    <row r="7" spans="1:10" ht="15" x14ac:dyDescent="0.25">
      <c r="A7" s="70" t="s">
        <v>112</v>
      </c>
      <c r="B7" s="70" t="s">
        <v>113</v>
      </c>
      <c r="C7" s="58" t="s">
        <v>71</v>
      </c>
      <c r="D7" s="59">
        <v>308</v>
      </c>
      <c r="E7" s="58" t="s">
        <v>187</v>
      </c>
      <c r="G7" s="12"/>
      <c r="H7" s="12"/>
      <c r="I7" s="22"/>
      <c r="J7" s="22"/>
    </row>
    <row r="8" spans="1:10" ht="15" x14ac:dyDescent="0.25">
      <c r="A8" s="70" t="s">
        <v>114</v>
      </c>
      <c r="B8" s="70" t="s">
        <v>115</v>
      </c>
      <c r="C8" s="58" t="s">
        <v>71</v>
      </c>
      <c r="D8" s="59">
        <v>1661</v>
      </c>
      <c r="E8" s="58" t="s">
        <v>187</v>
      </c>
      <c r="G8" s="12"/>
      <c r="H8" s="12"/>
      <c r="I8" s="22"/>
      <c r="J8" s="22"/>
    </row>
    <row r="9" spans="1:10" ht="15" x14ac:dyDescent="0.25">
      <c r="A9" s="70" t="s">
        <v>116</v>
      </c>
      <c r="B9" s="70" t="s">
        <v>117</v>
      </c>
      <c r="C9" s="58" t="s">
        <v>71</v>
      </c>
      <c r="D9" s="59">
        <v>57</v>
      </c>
      <c r="E9" s="58" t="s">
        <v>186</v>
      </c>
      <c r="F9" s="30"/>
      <c r="G9" s="12"/>
      <c r="H9" s="12"/>
    </row>
    <row r="10" spans="1:10" ht="15" x14ac:dyDescent="0.25">
      <c r="A10" s="70" t="s">
        <v>118</v>
      </c>
      <c r="B10" s="70" t="s">
        <v>119</v>
      </c>
      <c r="C10" s="58" t="s">
        <v>71</v>
      </c>
      <c r="D10" s="59">
        <v>440</v>
      </c>
      <c r="E10" s="57" t="s">
        <v>83</v>
      </c>
      <c r="F10" s="30"/>
      <c r="G10" s="12"/>
      <c r="H10" s="12"/>
    </row>
    <row r="11" spans="1:10" ht="15" x14ac:dyDescent="0.25">
      <c r="A11" s="70" t="s">
        <v>120</v>
      </c>
      <c r="B11" s="70" t="s">
        <v>121</v>
      </c>
      <c r="C11" s="58" t="s">
        <v>70</v>
      </c>
      <c r="D11" s="59">
        <v>0</v>
      </c>
      <c r="E11" s="57" t="s">
        <v>78</v>
      </c>
      <c r="F11" s="30"/>
      <c r="G11" s="12"/>
      <c r="H11" s="12"/>
    </row>
    <row r="12" spans="1:10" ht="15" x14ac:dyDescent="0.25">
      <c r="A12" s="70" t="s">
        <v>122</v>
      </c>
      <c r="B12" s="70" t="s">
        <v>123</v>
      </c>
      <c r="C12" s="58" t="s">
        <v>71</v>
      </c>
      <c r="D12" s="59">
        <v>437</v>
      </c>
      <c r="E12" s="57" t="s">
        <v>83</v>
      </c>
      <c r="F12" s="30"/>
      <c r="G12" s="12"/>
      <c r="H12" s="12"/>
    </row>
    <row r="13" spans="1:10" ht="15" x14ac:dyDescent="0.25">
      <c r="A13" s="70" t="s">
        <v>124</v>
      </c>
      <c r="B13" s="70" t="s">
        <v>125</v>
      </c>
      <c r="C13" s="58" t="s">
        <v>70</v>
      </c>
      <c r="D13" s="59">
        <v>0</v>
      </c>
      <c r="E13" s="57" t="s">
        <v>79</v>
      </c>
      <c r="F13" s="30"/>
      <c r="G13" s="12"/>
      <c r="H13" s="12"/>
    </row>
    <row r="14" spans="1:10" ht="15" x14ac:dyDescent="0.25">
      <c r="A14" s="70" t="s">
        <v>126</v>
      </c>
      <c r="B14" s="70" t="s">
        <v>127</v>
      </c>
      <c r="C14" s="58" t="s">
        <v>71</v>
      </c>
      <c r="D14" s="59">
        <v>440</v>
      </c>
      <c r="E14" s="57" t="s">
        <v>83</v>
      </c>
      <c r="F14" s="30"/>
      <c r="G14" s="12"/>
      <c r="H14" s="12"/>
    </row>
    <row r="15" spans="1:10" ht="15" x14ac:dyDescent="0.25">
      <c r="A15" s="70" t="s">
        <v>128</v>
      </c>
      <c r="B15" s="70" t="s">
        <v>129</v>
      </c>
      <c r="C15" s="58" t="s">
        <v>70</v>
      </c>
      <c r="D15" s="59">
        <v>0</v>
      </c>
      <c r="E15" s="57" t="s">
        <v>80</v>
      </c>
      <c r="F15" s="31"/>
      <c r="G15" s="12"/>
      <c r="H15" s="12"/>
    </row>
    <row r="16" spans="1:10" ht="15" x14ac:dyDescent="0.25">
      <c r="A16" s="70" t="s">
        <v>130</v>
      </c>
      <c r="B16" s="70" t="s">
        <v>131</v>
      </c>
      <c r="C16" s="58" t="s">
        <v>71</v>
      </c>
      <c r="D16" s="59">
        <v>440</v>
      </c>
      <c r="E16" s="57" t="s">
        <v>83</v>
      </c>
      <c r="F16" s="30"/>
      <c r="G16" s="12"/>
      <c r="H16" s="12"/>
    </row>
    <row r="17" spans="1:14" ht="15" x14ac:dyDescent="0.25">
      <c r="A17" s="70" t="s">
        <v>132</v>
      </c>
      <c r="B17" s="70" t="s">
        <v>133</v>
      </c>
      <c r="C17" s="58" t="s">
        <v>70</v>
      </c>
      <c r="D17" s="62">
        <v>0</v>
      </c>
      <c r="E17" s="57" t="s">
        <v>81</v>
      </c>
      <c r="F17" s="30"/>
      <c r="G17" s="12"/>
      <c r="H17" s="12"/>
    </row>
    <row r="18" spans="1:14" ht="15" x14ac:dyDescent="0.25">
      <c r="A18" s="70" t="s">
        <v>134</v>
      </c>
      <c r="B18" s="70" t="s">
        <v>135</v>
      </c>
      <c r="C18" s="58" t="s">
        <v>71</v>
      </c>
      <c r="D18" s="59">
        <v>427</v>
      </c>
      <c r="E18" s="57" t="s">
        <v>83</v>
      </c>
      <c r="F18" s="30"/>
      <c r="G18" s="12"/>
      <c r="H18" s="12"/>
    </row>
    <row r="19" spans="1:14" ht="15" x14ac:dyDescent="0.25">
      <c r="A19" s="70" t="s">
        <v>136</v>
      </c>
      <c r="B19" s="70" t="s">
        <v>137</v>
      </c>
      <c r="C19" s="58" t="s">
        <v>70</v>
      </c>
      <c r="D19" s="59">
        <v>0</v>
      </c>
      <c r="E19" s="57" t="s">
        <v>82</v>
      </c>
      <c r="F19" s="30"/>
      <c r="G19" s="12"/>
      <c r="H19" s="12"/>
    </row>
    <row r="20" spans="1:14" ht="15" x14ac:dyDescent="0.25">
      <c r="A20" s="70" t="s">
        <v>138</v>
      </c>
      <c r="B20" s="70" t="s">
        <v>139</v>
      </c>
      <c r="C20" s="58" t="s">
        <v>71</v>
      </c>
      <c r="D20" s="59">
        <v>440</v>
      </c>
      <c r="E20" s="57"/>
      <c r="F20" s="64"/>
      <c r="G20" s="65"/>
      <c r="H20" s="40"/>
      <c r="I20" s="66"/>
      <c r="J20" s="67"/>
      <c r="K20" s="67"/>
      <c r="L20" s="67"/>
      <c r="M20" s="66"/>
      <c r="N20" s="40"/>
    </row>
    <row r="21" spans="1:14" ht="15" x14ac:dyDescent="0.25">
      <c r="A21" s="70" t="s">
        <v>140</v>
      </c>
      <c r="B21" s="70" t="s">
        <v>141</v>
      </c>
      <c r="C21" s="58" t="s">
        <v>70</v>
      </c>
      <c r="D21" s="59">
        <v>0</v>
      </c>
      <c r="E21" s="57" t="s">
        <v>87</v>
      </c>
      <c r="F21" s="68"/>
      <c r="G21" s="65"/>
      <c r="H21" s="40"/>
      <c r="I21" s="66"/>
      <c r="J21" s="67"/>
      <c r="K21" s="67"/>
      <c r="L21" s="67"/>
      <c r="M21" s="66"/>
      <c r="N21" s="40"/>
    </row>
    <row r="22" spans="1:14" ht="15" x14ac:dyDescent="0.25">
      <c r="A22" s="70" t="s">
        <v>142</v>
      </c>
      <c r="B22" s="70" t="s">
        <v>143</v>
      </c>
      <c r="C22" s="58" t="s">
        <v>71</v>
      </c>
      <c r="D22" s="59">
        <v>425</v>
      </c>
      <c r="E22" s="57"/>
      <c r="F22" s="64"/>
      <c r="G22" s="65"/>
      <c r="H22" s="40"/>
      <c r="I22" s="66"/>
      <c r="J22" s="67"/>
      <c r="K22" s="67"/>
      <c r="L22" s="67"/>
      <c r="M22" s="66"/>
      <c r="N22" s="40"/>
    </row>
    <row r="23" spans="1:14" ht="15" x14ac:dyDescent="0.25">
      <c r="A23" s="70" t="s">
        <v>144</v>
      </c>
      <c r="B23" s="70" t="s">
        <v>145</v>
      </c>
      <c r="C23" s="58" t="s">
        <v>70</v>
      </c>
      <c r="D23" s="59">
        <v>0</v>
      </c>
      <c r="E23" s="57" t="s">
        <v>88</v>
      </c>
      <c r="F23" s="68"/>
      <c r="G23" s="65"/>
      <c r="H23" s="40"/>
      <c r="I23" s="66"/>
      <c r="J23" s="67"/>
      <c r="K23" s="67"/>
      <c r="L23" s="67"/>
      <c r="M23" s="66"/>
      <c r="N23" s="40"/>
    </row>
    <row r="24" spans="1:14" ht="15" x14ac:dyDescent="0.25">
      <c r="A24" s="70" t="s">
        <v>146</v>
      </c>
      <c r="B24" s="70" t="s">
        <v>147</v>
      </c>
      <c r="C24" s="58" t="s">
        <v>71</v>
      </c>
      <c r="D24" s="58">
        <v>440</v>
      </c>
      <c r="E24" s="57"/>
      <c r="F24" s="65"/>
      <c r="G24" s="65"/>
      <c r="H24" s="40"/>
      <c r="I24" s="66"/>
      <c r="J24" s="66"/>
      <c r="K24" s="66"/>
      <c r="L24" s="67"/>
      <c r="M24" s="66"/>
      <c r="N24" s="40"/>
    </row>
    <row r="25" spans="1:14" ht="15" x14ac:dyDescent="0.25">
      <c r="A25" s="70" t="s">
        <v>148</v>
      </c>
      <c r="B25" s="70" t="s">
        <v>149</v>
      </c>
      <c r="C25" s="58"/>
      <c r="D25" s="59">
        <v>0</v>
      </c>
      <c r="E25" s="57" t="s">
        <v>89</v>
      </c>
      <c r="F25" s="68"/>
      <c r="G25" s="65"/>
      <c r="H25" s="40"/>
      <c r="I25" s="66"/>
      <c r="J25" s="67"/>
      <c r="K25" s="67"/>
      <c r="L25" s="67"/>
      <c r="M25" s="66"/>
      <c r="N25" s="40"/>
    </row>
    <row r="26" spans="1:14" ht="15" x14ac:dyDescent="0.25">
      <c r="A26" s="70" t="s">
        <v>150</v>
      </c>
      <c r="B26" s="70" t="s">
        <v>151</v>
      </c>
      <c r="C26" s="58" t="s">
        <v>71</v>
      </c>
      <c r="D26" s="58">
        <v>440</v>
      </c>
      <c r="E26" s="57"/>
      <c r="F26" s="65"/>
      <c r="G26" s="65"/>
      <c r="H26" s="40"/>
      <c r="I26" s="66"/>
      <c r="J26" s="66"/>
      <c r="K26" s="66"/>
      <c r="L26" s="67"/>
      <c r="M26" s="66"/>
      <c r="N26" s="40"/>
    </row>
    <row r="27" spans="1:14" ht="15" x14ac:dyDescent="0.25">
      <c r="A27" s="70" t="s">
        <v>152</v>
      </c>
      <c r="B27" s="70" t="s">
        <v>153</v>
      </c>
      <c r="C27" s="58" t="s">
        <v>70</v>
      </c>
      <c r="D27" s="59">
        <v>0</v>
      </c>
      <c r="E27" s="57" t="s">
        <v>90</v>
      </c>
      <c r="F27" s="68"/>
      <c r="G27" s="65"/>
      <c r="H27" s="40"/>
      <c r="I27" s="66"/>
      <c r="J27" s="67"/>
      <c r="K27" s="67"/>
      <c r="L27" s="67"/>
      <c r="M27" s="66"/>
      <c r="N27" s="40"/>
    </row>
    <row r="28" spans="1:14" ht="15" x14ac:dyDescent="0.25">
      <c r="A28" s="70" t="s">
        <v>154</v>
      </c>
      <c r="B28" s="70" t="s">
        <v>155</v>
      </c>
      <c r="C28" s="58" t="s">
        <v>71</v>
      </c>
      <c r="D28" s="59">
        <v>861</v>
      </c>
      <c r="E28" s="57"/>
      <c r="F28" s="64"/>
      <c r="G28" s="65"/>
      <c r="H28" s="40"/>
      <c r="I28" s="66"/>
      <c r="J28" s="67"/>
      <c r="K28" s="67"/>
      <c r="L28" s="67"/>
      <c r="M28" s="66"/>
      <c r="N28" s="40"/>
    </row>
    <row r="29" spans="1:14" ht="15" x14ac:dyDescent="0.25">
      <c r="A29" s="70" t="s">
        <v>188</v>
      </c>
      <c r="B29" s="70" t="s">
        <v>189</v>
      </c>
      <c r="C29" s="58" t="s">
        <v>69</v>
      </c>
      <c r="D29" s="59">
        <v>145</v>
      </c>
      <c r="E29" s="57" t="s">
        <v>94</v>
      </c>
      <c r="F29" s="64"/>
      <c r="G29" s="65"/>
      <c r="H29" s="40"/>
      <c r="I29" s="66"/>
      <c r="J29" s="67"/>
      <c r="K29" s="67"/>
      <c r="L29" s="67"/>
      <c r="M29" s="66"/>
      <c r="N29" s="40"/>
    </row>
    <row r="30" spans="1:14" ht="15" x14ac:dyDescent="0.25">
      <c r="A30" s="70" t="s">
        <v>156</v>
      </c>
      <c r="B30" s="70" t="s">
        <v>157</v>
      </c>
      <c r="C30" s="58" t="s">
        <v>70</v>
      </c>
      <c r="D30" s="59">
        <v>0</v>
      </c>
      <c r="E30" s="57" t="s">
        <v>91</v>
      </c>
      <c r="F30" s="68"/>
      <c r="G30" s="65"/>
      <c r="H30" s="40"/>
      <c r="I30" s="66"/>
      <c r="J30" s="67"/>
      <c r="K30" s="67"/>
      <c r="L30" s="67"/>
      <c r="M30" s="66"/>
      <c r="N30" s="40"/>
    </row>
    <row r="31" spans="1:14" ht="15" x14ac:dyDescent="0.25">
      <c r="A31" s="70" t="s">
        <v>158</v>
      </c>
      <c r="B31" s="70" t="s">
        <v>159</v>
      </c>
      <c r="C31" s="58" t="s">
        <v>70</v>
      </c>
      <c r="D31" s="63">
        <v>0</v>
      </c>
      <c r="E31" s="57" t="s">
        <v>91</v>
      </c>
      <c r="F31" s="68"/>
      <c r="G31" s="65"/>
      <c r="H31" s="40"/>
      <c r="I31" s="66"/>
      <c r="J31" s="67"/>
      <c r="K31" s="69"/>
      <c r="L31" s="67"/>
      <c r="M31" s="66"/>
      <c r="N31" s="40"/>
    </row>
    <row r="32" spans="1:14" ht="15" x14ac:dyDescent="0.25">
      <c r="A32" s="70" t="s">
        <v>160</v>
      </c>
      <c r="B32" s="70" t="s">
        <v>161</v>
      </c>
      <c r="C32" s="58" t="s">
        <v>70</v>
      </c>
      <c r="D32" s="63">
        <v>0</v>
      </c>
      <c r="E32" s="57" t="s">
        <v>91</v>
      </c>
      <c r="F32" s="68"/>
      <c r="G32" s="65"/>
      <c r="H32" s="40"/>
      <c r="I32" s="66"/>
      <c r="J32" s="67"/>
      <c r="K32" s="69"/>
      <c r="L32" s="67"/>
      <c r="M32" s="66"/>
      <c r="N32" s="40"/>
    </row>
    <row r="33" spans="1:14" ht="15" x14ac:dyDescent="0.25">
      <c r="A33" s="70" t="s">
        <v>162</v>
      </c>
      <c r="B33" s="70" t="s">
        <v>163</v>
      </c>
      <c r="C33" s="58" t="s">
        <v>71</v>
      </c>
      <c r="D33" s="59">
        <v>338</v>
      </c>
      <c r="E33" s="57" t="s">
        <v>107</v>
      </c>
      <c r="F33" s="64"/>
      <c r="G33" s="65"/>
      <c r="H33" s="40"/>
      <c r="I33" s="66"/>
      <c r="J33" s="67"/>
      <c r="K33" s="67"/>
      <c r="L33" s="67"/>
      <c r="M33" s="66"/>
      <c r="N33" s="40"/>
    </row>
    <row r="34" spans="1:14" ht="15" x14ac:dyDescent="0.25">
      <c r="A34" s="70" t="s">
        <v>164</v>
      </c>
      <c r="B34" s="70" t="s">
        <v>165</v>
      </c>
      <c r="C34" s="58" t="s">
        <v>71</v>
      </c>
      <c r="D34" s="59">
        <v>861</v>
      </c>
      <c r="E34" s="57"/>
      <c r="F34" s="64"/>
      <c r="G34" s="65"/>
      <c r="H34" s="40"/>
      <c r="I34" s="66"/>
      <c r="J34" s="67"/>
      <c r="K34" s="67"/>
      <c r="L34" s="67"/>
      <c r="M34" s="66"/>
      <c r="N34" s="40"/>
    </row>
    <row r="35" spans="1:14" ht="15" x14ac:dyDescent="0.25">
      <c r="A35" s="70" t="s">
        <v>166</v>
      </c>
      <c r="B35" s="70" t="s">
        <v>167</v>
      </c>
      <c r="C35" s="58" t="s">
        <v>70</v>
      </c>
      <c r="D35" s="59">
        <v>0</v>
      </c>
      <c r="E35" s="57" t="s">
        <v>98</v>
      </c>
      <c r="F35" s="68"/>
      <c r="G35" s="65"/>
      <c r="H35" s="40"/>
      <c r="I35" s="66"/>
      <c r="J35" s="67"/>
      <c r="K35" s="67"/>
      <c r="L35" s="67"/>
      <c r="M35" s="66"/>
      <c r="N35" s="40"/>
    </row>
    <row r="36" spans="1:14" ht="15" x14ac:dyDescent="0.25">
      <c r="A36" s="70" t="s">
        <v>168</v>
      </c>
      <c r="B36" s="70" t="s">
        <v>169</v>
      </c>
      <c r="C36" s="58" t="s">
        <v>70</v>
      </c>
      <c r="D36" s="59">
        <v>0</v>
      </c>
      <c r="E36" s="57" t="s">
        <v>98</v>
      </c>
      <c r="F36" s="68"/>
      <c r="G36" s="65"/>
      <c r="H36" s="40"/>
      <c r="I36" s="66"/>
      <c r="J36" s="67"/>
      <c r="K36" s="67"/>
      <c r="L36" s="67"/>
      <c r="M36" s="66"/>
      <c r="N36" s="40"/>
    </row>
    <row r="37" spans="1:14" x14ac:dyDescent="0.3">
      <c r="A37" s="70" t="s">
        <v>170</v>
      </c>
      <c r="B37" s="70" t="s">
        <v>171</v>
      </c>
      <c r="C37" s="58" t="s">
        <v>70</v>
      </c>
      <c r="D37" s="59">
        <v>0</v>
      </c>
      <c r="E37" s="57" t="s">
        <v>98</v>
      </c>
      <c r="F37" s="68"/>
      <c r="G37" s="70"/>
      <c r="H37" s="61"/>
      <c r="I37" s="56"/>
      <c r="J37" s="67"/>
      <c r="K37" s="67"/>
      <c r="L37" s="67"/>
      <c r="M37" s="66"/>
      <c r="N37" s="40"/>
    </row>
    <row r="38" spans="1:14" x14ac:dyDescent="0.3">
      <c r="A38" s="70" t="s">
        <v>172</v>
      </c>
      <c r="B38" s="70" t="s">
        <v>173</v>
      </c>
      <c r="C38" s="58" t="s">
        <v>71</v>
      </c>
      <c r="D38" s="59">
        <v>256</v>
      </c>
      <c r="E38" s="57" t="s">
        <v>97</v>
      </c>
      <c r="F38" s="68"/>
      <c r="G38" s="70"/>
      <c r="H38" s="61"/>
      <c r="I38" s="56"/>
      <c r="J38" s="67"/>
      <c r="K38" s="67"/>
      <c r="L38" s="67"/>
      <c r="M38" s="66"/>
      <c r="N38" s="40"/>
    </row>
    <row r="39" spans="1:14" x14ac:dyDescent="0.3">
      <c r="A39" s="70" t="s">
        <v>174</v>
      </c>
      <c r="B39" s="70" t="s">
        <v>175</v>
      </c>
      <c r="C39" s="58" t="s">
        <v>71</v>
      </c>
      <c r="D39" s="59">
        <v>42</v>
      </c>
      <c r="E39" s="57" t="s">
        <v>109</v>
      </c>
      <c r="F39" s="64"/>
      <c r="G39" s="70"/>
      <c r="H39" s="61"/>
      <c r="I39" s="56"/>
      <c r="J39" s="67"/>
      <c r="K39" s="67"/>
      <c r="L39" s="67"/>
      <c r="M39" s="66"/>
      <c r="N39" s="40"/>
    </row>
    <row r="40" spans="1:14" x14ac:dyDescent="0.3">
      <c r="A40" s="70" t="s">
        <v>176</v>
      </c>
      <c r="B40" s="70" t="s">
        <v>177</v>
      </c>
      <c r="C40" s="58" t="s">
        <v>70</v>
      </c>
      <c r="D40" s="59">
        <v>0</v>
      </c>
      <c r="E40" s="57" t="s">
        <v>190</v>
      </c>
      <c r="F40" s="64"/>
      <c r="G40" s="70"/>
      <c r="H40" s="61"/>
      <c r="I40" s="56"/>
      <c r="J40" s="67"/>
      <c r="K40" s="67"/>
      <c r="L40" s="67"/>
      <c r="M40" s="66"/>
      <c r="N40" s="40"/>
    </row>
    <row r="41" spans="1:14" x14ac:dyDescent="0.3">
      <c r="A41" s="70" t="s">
        <v>178</v>
      </c>
      <c r="B41" s="70" t="s">
        <v>179</v>
      </c>
      <c r="C41" s="58" t="s">
        <v>71</v>
      </c>
      <c r="D41" s="59">
        <v>510</v>
      </c>
      <c r="E41" s="57"/>
      <c r="F41" s="64"/>
      <c r="G41" s="70"/>
      <c r="H41" s="61"/>
      <c r="I41" s="56"/>
      <c r="J41" s="67"/>
      <c r="K41" s="67"/>
      <c r="L41" s="67"/>
      <c r="M41" s="40"/>
      <c r="N41" s="40"/>
    </row>
    <row r="42" spans="1:14" x14ac:dyDescent="0.3">
      <c r="A42" s="70" t="s">
        <v>180</v>
      </c>
      <c r="B42" s="70" t="s">
        <v>181</v>
      </c>
      <c r="C42" s="58" t="s">
        <v>70</v>
      </c>
      <c r="D42" s="59">
        <v>0</v>
      </c>
      <c r="E42" s="57" t="s">
        <v>93</v>
      </c>
      <c r="F42" s="64"/>
      <c r="G42" s="70"/>
      <c r="H42" s="61"/>
      <c r="I42" s="56"/>
      <c r="J42" s="67"/>
      <c r="K42" s="67"/>
      <c r="L42" s="67"/>
      <c r="M42" s="66"/>
      <c r="N42" s="40"/>
    </row>
    <row r="43" spans="1:14" ht="15" x14ac:dyDescent="0.25">
      <c r="A43" s="70" t="s">
        <v>182</v>
      </c>
      <c r="B43" s="70" t="s">
        <v>183</v>
      </c>
      <c r="C43" s="58" t="s">
        <v>71</v>
      </c>
      <c r="D43" s="59">
        <v>425</v>
      </c>
      <c r="E43" s="57" t="s">
        <v>97</v>
      </c>
      <c r="F43" s="64"/>
      <c r="G43" s="65"/>
      <c r="H43" s="40"/>
      <c r="I43" s="66"/>
      <c r="J43" s="67"/>
      <c r="K43" s="67"/>
      <c r="L43" s="67"/>
      <c r="M43" s="66"/>
      <c r="N43" s="40"/>
    </row>
    <row r="44" spans="1:14" ht="15" x14ac:dyDescent="0.25">
      <c r="A44" s="70" t="s">
        <v>184</v>
      </c>
      <c r="B44" s="70" t="s">
        <v>185</v>
      </c>
      <c r="C44" s="58" t="s">
        <v>70</v>
      </c>
      <c r="D44" s="59">
        <v>0</v>
      </c>
      <c r="E44" s="57" t="s">
        <v>92</v>
      </c>
      <c r="F44" s="64"/>
      <c r="G44" s="65"/>
      <c r="H44" s="40"/>
      <c r="I44" s="66"/>
      <c r="J44" s="67"/>
      <c r="K44" s="67"/>
      <c r="L44" s="67"/>
      <c r="M44" s="66"/>
      <c r="N44" s="40"/>
    </row>
    <row r="45" spans="1:14" x14ac:dyDescent="0.3">
      <c r="A45" s="59" t="s">
        <v>206</v>
      </c>
      <c r="B45" s="70" t="s">
        <v>212</v>
      </c>
      <c r="C45" s="58" t="s">
        <v>69</v>
      </c>
      <c r="D45" s="58">
        <v>29</v>
      </c>
      <c r="E45" s="58"/>
      <c r="F45" s="66"/>
      <c r="G45" s="40"/>
      <c r="H45" s="40"/>
      <c r="I45" s="66"/>
      <c r="J45" s="66"/>
      <c r="K45" s="66"/>
      <c r="L45" s="66"/>
      <c r="M45" s="66"/>
      <c r="N45" s="66"/>
    </row>
    <row r="46" spans="1:14" x14ac:dyDescent="0.3">
      <c r="A46" s="59" t="s">
        <v>207</v>
      </c>
      <c r="B46" s="70" t="s">
        <v>213</v>
      </c>
      <c r="C46" s="58" t="s">
        <v>69</v>
      </c>
      <c r="D46" s="58">
        <v>2347</v>
      </c>
      <c r="E46" s="58"/>
      <c r="G46" s="23"/>
      <c r="H46" s="23"/>
      <c r="I46" s="22"/>
      <c r="J46" s="22"/>
    </row>
    <row r="47" spans="1:14" x14ac:dyDescent="0.3">
      <c r="A47" s="59" t="s">
        <v>208</v>
      </c>
      <c r="B47" s="70" t="s">
        <v>214</v>
      </c>
      <c r="C47" s="58" t="s">
        <v>69</v>
      </c>
      <c r="D47" s="58">
        <v>147</v>
      </c>
      <c r="E47" s="58"/>
      <c r="G47" s="23"/>
      <c r="H47" s="23"/>
      <c r="I47" s="22"/>
      <c r="J47" s="22"/>
    </row>
    <row r="48" spans="1:14" x14ac:dyDescent="0.3">
      <c r="A48" s="59" t="s">
        <v>209</v>
      </c>
      <c r="B48" s="70" t="s">
        <v>215</v>
      </c>
      <c r="C48" s="58" t="s">
        <v>69</v>
      </c>
      <c r="D48" s="58">
        <v>30</v>
      </c>
      <c r="E48" s="58"/>
      <c r="G48" s="23"/>
      <c r="H48" s="23"/>
      <c r="I48" s="22"/>
      <c r="J48" s="22"/>
    </row>
    <row r="49" spans="1:10" x14ac:dyDescent="0.3">
      <c r="A49" s="59" t="s">
        <v>210</v>
      </c>
      <c r="B49" s="70" t="s">
        <v>216</v>
      </c>
      <c r="C49" s="58" t="s">
        <v>69</v>
      </c>
      <c r="D49" s="58">
        <v>15</v>
      </c>
      <c r="E49" s="58"/>
      <c r="G49" s="23"/>
      <c r="H49" s="23"/>
      <c r="I49" s="22"/>
      <c r="J49" s="22"/>
    </row>
    <row r="50" spans="1:10" x14ac:dyDescent="0.3">
      <c r="A50" s="59" t="s">
        <v>211</v>
      </c>
      <c r="B50" s="56" t="s">
        <v>217</v>
      </c>
      <c r="C50" s="58" t="s">
        <v>69</v>
      </c>
      <c r="D50" s="58">
        <v>15</v>
      </c>
      <c r="E50" s="58"/>
    </row>
    <row r="56" spans="1:10" x14ac:dyDescent="0.3">
      <c r="C56" s="23"/>
    </row>
    <row r="57" spans="1:10" x14ac:dyDescent="0.3">
      <c r="C57" s="23"/>
    </row>
    <row r="58" spans="1:10" x14ac:dyDescent="0.3">
      <c r="C58" s="23"/>
    </row>
    <row r="59" spans="1:10" x14ac:dyDescent="0.3">
      <c r="C59" s="23"/>
    </row>
    <row r="60" spans="1:10" x14ac:dyDescent="0.3">
      <c r="C60" s="23"/>
    </row>
    <row r="61" spans="1:10" x14ac:dyDescent="0.3">
      <c r="C61" s="23"/>
    </row>
    <row r="62" spans="1:10" x14ac:dyDescent="0.3">
      <c r="C62" s="23"/>
    </row>
    <row r="63" spans="1:10" x14ac:dyDescent="0.3">
      <c r="C63" s="23"/>
    </row>
    <row r="64" spans="1:10" x14ac:dyDescent="0.3">
      <c r="C64" s="23"/>
    </row>
    <row r="65" spans="3:3" x14ac:dyDescent="0.3">
      <c r="C65" s="23"/>
    </row>
    <row r="182" spans="3:3" x14ac:dyDescent="0.3">
      <c r="C182" s="22" t="s">
        <v>30</v>
      </c>
    </row>
  </sheetData>
  <sheetProtection insertRows="0" deleteRows="0" selectLockedCells="1"/>
  <conditionalFormatting sqref="D50:D81">
    <cfRule type="containsText" dxfId="83" priority="89" operator="containsText" text="Yes">
      <formula>NOT(ISERROR(SEARCH("Yes",D50)))</formula>
    </cfRule>
  </conditionalFormatting>
  <conditionalFormatting sqref="H189:H410 H50:H88 F45:F49">
    <cfRule type="containsText" dxfId="82" priority="88" operator="containsText" text="New Sign Required">
      <formula>NOT(ISERROR(SEARCH("New Sign Required",F45)))</formula>
    </cfRule>
  </conditionalFormatting>
  <conditionalFormatting sqref="G50:H88 F45:F49 E46:E50">
    <cfRule type="containsText" dxfId="81" priority="87" operator="containsText" text="Action Required">
      <formula>NOT(ISERROR(SEARCH("Action Required",E45)))</formula>
    </cfRule>
  </conditionalFormatting>
  <conditionalFormatting sqref="D82:D181">
    <cfRule type="containsText" dxfId="80" priority="81" operator="containsText" text="Yes">
      <formula>NOT(ISERROR(SEARCH("Yes",D82)))</formula>
    </cfRule>
  </conditionalFormatting>
  <conditionalFormatting sqref="H89:H188">
    <cfRule type="containsText" dxfId="79" priority="80" operator="containsText" text="New Sign Required">
      <formula>NOT(ISERROR(SEARCH("New Sign Required",H89)))</formula>
    </cfRule>
  </conditionalFormatting>
  <conditionalFormatting sqref="G89:G188">
    <cfRule type="containsText" dxfId="78" priority="79" operator="containsText" text="Action Required">
      <formula>NOT(ISERROR(SEARCH("Action Required",G89)))</formula>
    </cfRule>
  </conditionalFormatting>
  <conditionalFormatting sqref="H89:H188">
    <cfRule type="containsText" dxfId="77" priority="78" operator="containsText" text="Action Required">
      <formula>NOT(ISERROR(SEARCH("Action Required",H89)))</formula>
    </cfRule>
  </conditionalFormatting>
  <conditionalFormatting sqref="H1:H4 G5:G19 H50:H1048576 F45:F49">
    <cfRule type="containsText" dxfId="76" priority="76" operator="containsText" text="Remove Old Sign">
      <formula>NOT(ISERROR(SEARCH("Remove Old Sign",F1)))</formula>
    </cfRule>
    <cfRule type="containsText" dxfId="75" priority="77" operator="containsText" text="Move Sign to New Location">
      <formula>NOT(ISERROR(SEARCH("Move Sign to New Location",F1)))</formula>
    </cfRule>
  </conditionalFormatting>
  <conditionalFormatting sqref="G3:G4 E1:E2 F5:F8 G50:G1048576 E46:E50">
    <cfRule type="containsText" dxfId="74" priority="75" operator="containsText" text="Remove Old Tag">
      <formula>NOT(ISERROR(SEARCH("Remove Old Tag",E1)))</formula>
    </cfRule>
  </conditionalFormatting>
  <conditionalFormatting sqref="L35:L39 L41:L44 L30:L32 L27 L25 L23 L21">
    <cfRule type="containsText" dxfId="73" priority="74" operator="containsText" text="New Tag Required">
      <formula>NOT(ISERROR(SEARCH("New Tag Required",L21)))</formula>
    </cfRule>
  </conditionalFormatting>
  <conditionalFormatting sqref="I21 I23 I25 I27 I35:I36 I43:I44 I30:I32">
    <cfRule type="containsText" dxfId="72" priority="73" operator="containsText" text="Yes">
      <formula>NOT(ISERROR(SEARCH("Yes",I21)))</formula>
    </cfRule>
  </conditionalFormatting>
  <conditionalFormatting sqref="M21 M23 M25 M27 M35:M39 M41:M44 M30:M32">
    <cfRule type="containsText" dxfId="71" priority="72" operator="containsText" text="New Sign Required">
      <formula>NOT(ISERROR(SEARCH("New Sign Required",M21)))</formula>
    </cfRule>
  </conditionalFormatting>
  <conditionalFormatting sqref="L35:M39 L41:M44 L30:M32 L27:M27 L25:M25 L23:M23 L21:M21">
    <cfRule type="containsText" dxfId="70" priority="71" operator="containsText" text="Action Required">
      <formula>NOT(ISERROR(SEARCH("Action Required",L21)))</formula>
    </cfRule>
  </conditionalFormatting>
  <conditionalFormatting sqref="M21 M23 M25 M27 M35:M39 M41:M44 M30:M32">
    <cfRule type="containsText" dxfId="69" priority="69" operator="containsText" text="Remove Old Sign">
      <formula>NOT(ISERROR(SEARCH("Remove Old Sign",M21)))</formula>
    </cfRule>
    <cfRule type="containsText" dxfId="68" priority="70" operator="containsText" text="Move Sign to New Location">
      <formula>NOT(ISERROR(SEARCH("Move Sign to New Location",M21)))</formula>
    </cfRule>
  </conditionalFormatting>
  <conditionalFormatting sqref="L35:L39 L41:L44 L30:L32 L27 L25 L23 L21">
    <cfRule type="containsText" dxfId="67" priority="68" operator="containsText" text="Remove Old Tag">
      <formula>NOT(ISERROR(SEARCH("Remove Old Tag",L21)))</formula>
    </cfRule>
  </conditionalFormatting>
  <conditionalFormatting sqref="L20">
    <cfRule type="containsText" dxfId="66" priority="67" operator="containsText" text="New Tag Required">
      <formula>NOT(ISERROR(SEARCH("New Tag Required",L20)))</formula>
    </cfRule>
  </conditionalFormatting>
  <conditionalFormatting sqref="I20">
    <cfRule type="containsText" dxfId="65" priority="66" operator="containsText" text="Yes">
      <formula>NOT(ISERROR(SEARCH("Yes",I20)))</formula>
    </cfRule>
  </conditionalFormatting>
  <conditionalFormatting sqref="M20">
    <cfRule type="containsText" dxfId="64" priority="65" operator="containsText" text="New Sign Required">
      <formula>NOT(ISERROR(SEARCH("New Sign Required",M20)))</formula>
    </cfRule>
  </conditionalFormatting>
  <conditionalFormatting sqref="L20:M20">
    <cfRule type="containsText" dxfId="63" priority="64" operator="containsText" text="Action Required">
      <formula>NOT(ISERROR(SEARCH("Action Required",L20)))</formula>
    </cfRule>
  </conditionalFormatting>
  <conditionalFormatting sqref="M20">
    <cfRule type="containsText" dxfId="62" priority="62" operator="containsText" text="Remove Old Sign">
      <formula>NOT(ISERROR(SEARCH("Remove Old Sign",M20)))</formula>
    </cfRule>
    <cfRule type="containsText" dxfId="61" priority="63" operator="containsText" text="Move Sign to New Location">
      <formula>NOT(ISERROR(SEARCH("Move Sign to New Location",M20)))</formula>
    </cfRule>
  </conditionalFormatting>
  <conditionalFormatting sqref="L20">
    <cfRule type="containsText" dxfId="60" priority="61" operator="containsText" text="Remove Old Tag">
      <formula>NOT(ISERROR(SEARCH("Remove Old Tag",L20)))</formula>
    </cfRule>
  </conditionalFormatting>
  <conditionalFormatting sqref="L22">
    <cfRule type="containsText" dxfId="59" priority="60" operator="containsText" text="New Tag Required">
      <formula>NOT(ISERROR(SEARCH("New Tag Required",L22)))</formula>
    </cfRule>
  </conditionalFormatting>
  <conditionalFormatting sqref="I22">
    <cfRule type="containsText" dxfId="58" priority="59" operator="containsText" text="Yes">
      <formula>NOT(ISERROR(SEARCH("Yes",I22)))</formula>
    </cfRule>
  </conditionalFormatting>
  <conditionalFormatting sqref="M22">
    <cfRule type="containsText" dxfId="57" priority="58" operator="containsText" text="New Sign Required">
      <formula>NOT(ISERROR(SEARCH("New Sign Required",M22)))</formula>
    </cfRule>
  </conditionalFormatting>
  <conditionalFormatting sqref="L22:M22">
    <cfRule type="containsText" dxfId="56" priority="57" operator="containsText" text="Action Required">
      <formula>NOT(ISERROR(SEARCH("Action Required",L22)))</formula>
    </cfRule>
  </conditionalFormatting>
  <conditionalFormatting sqref="M22">
    <cfRule type="containsText" dxfId="55" priority="55" operator="containsText" text="Remove Old Sign">
      <formula>NOT(ISERROR(SEARCH("Remove Old Sign",M22)))</formula>
    </cfRule>
    <cfRule type="containsText" dxfId="54" priority="56" operator="containsText" text="Move Sign to New Location">
      <formula>NOT(ISERROR(SEARCH("Move Sign to New Location",M22)))</formula>
    </cfRule>
  </conditionalFormatting>
  <conditionalFormatting sqref="L22">
    <cfRule type="containsText" dxfId="53" priority="54" operator="containsText" text="Remove Old Tag">
      <formula>NOT(ISERROR(SEARCH("Remove Old Tag",L22)))</formula>
    </cfRule>
  </conditionalFormatting>
  <conditionalFormatting sqref="I24">
    <cfRule type="containsText" dxfId="52" priority="53" operator="containsText" text="Yes">
      <formula>NOT(ISERROR(SEARCH("Yes",I24)))</formula>
    </cfRule>
  </conditionalFormatting>
  <conditionalFormatting sqref="L24">
    <cfRule type="containsText" dxfId="51" priority="52" operator="containsText" text="New Tag Required">
      <formula>NOT(ISERROR(SEARCH("New Tag Required",L24)))</formula>
    </cfRule>
  </conditionalFormatting>
  <conditionalFormatting sqref="L24">
    <cfRule type="containsText" dxfId="50" priority="51" operator="containsText" text="Action Required">
      <formula>NOT(ISERROR(SEARCH("Action Required",L24)))</formula>
    </cfRule>
  </conditionalFormatting>
  <conditionalFormatting sqref="L24">
    <cfRule type="containsText" dxfId="49" priority="50" operator="containsText" text="Remove Old Tag">
      <formula>NOT(ISERROR(SEARCH("Remove Old Tag",L24)))</formula>
    </cfRule>
  </conditionalFormatting>
  <conditionalFormatting sqref="M24">
    <cfRule type="containsText" dxfId="48" priority="49" operator="containsText" text="New Sign Required">
      <formula>NOT(ISERROR(SEARCH("New Sign Required",M24)))</formula>
    </cfRule>
  </conditionalFormatting>
  <conditionalFormatting sqref="M24">
    <cfRule type="containsText" dxfId="47" priority="48" operator="containsText" text="Action Required">
      <formula>NOT(ISERROR(SEARCH("Action Required",M24)))</formula>
    </cfRule>
  </conditionalFormatting>
  <conditionalFormatting sqref="M24">
    <cfRule type="containsText" dxfId="46" priority="46" operator="containsText" text="Remove Old Sign">
      <formula>NOT(ISERROR(SEARCH("Remove Old Sign",M24)))</formula>
    </cfRule>
    <cfRule type="containsText" dxfId="45" priority="47" operator="containsText" text="Move Sign to New Location">
      <formula>NOT(ISERROR(SEARCH("Move Sign to New Location",M24)))</formula>
    </cfRule>
  </conditionalFormatting>
  <conditionalFormatting sqref="I26">
    <cfRule type="containsText" dxfId="44" priority="45" operator="containsText" text="Yes">
      <formula>NOT(ISERROR(SEARCH("Yes",I26)))</formula>
    </cfRule>
  </conditionalFormatting>
  <conditionalFormatting sqref="L26">
    <cfRule type="containsText" dxfId="43" priority="44" operator="containsText" text="New Tag Required">
      <formula>NOT(ISERROR(SEARCH("New Tag Required",L26)))</formula>
    </cfRule>
  </conditionalFormatting>
  <conditionalFormatting sqref="L26">
    <cfRule type="containsText" dxfId="42" priority="43" operator="containsText" text="Action Required">
      <formula>NOT(ISERROR(SEARCH("Action Required",L26)))</formula>
    </cfRule>
  </conditionalFormatting>
  <conditionalFormatting sqref="L26">
    <cfRule type="containsText" dxfId="41" priority="42" operator="containsText" text="Remove Old Tag">
      <formula>NOT(ISERROR(SEARCH("Remove Old Tag",L26)))</formula>
    </cfRule>
  </conditionalFormatting>
  <conditionalFormatting sqref="M26">
    <cfRule type="containsText" dxfId="40" priority="41" operator="containsText" text="New Sign Required">
      <formula>NOT(ISERROR(SEARCH("New Sign Required",M26)))</formula>
    </cfRule>
  </conditionalFormatting>
  <conditionalFormatting sqref="M26">
    <cfRule type="containsText" dxfId="39" priority="40" operator="containsText" text="Action Required">
      <formula>NOT(ISERROR(SEARCH("Action Required",M26)))</formula>
    </cfRule>
  </conditionalFormatting>
  <conditionalFormatting sqref="M26">
    <cfRule type="containsText" dxfId="38" priority="38" operator="containsText" text="Remove Old Sign">
      <formula>NOT(ISERROR(SEARCH("Remove Old Sign",M26)))</formula>
    </cfRule>
    <cfRule type="containsText" dxfId="37" priority="39" operator="containsText" text="Move Sign to New Location">
      <formula>NOT(ISERROR(SEARCH("Move Sign to New Location",M26)))</formula>
    </cfRule>
  </conditionalFormatting>
  <conditionalFormatting sqref="I28">
    <cfRule type="containsText" dxfId="36" priority="37" operator="containsText" text="Yes">
      <formula>NOT(ISERROR(SEARCH("Yes",I28)))</formula>
    </cfRule>
  </conditionalFormatting>
  <conditionalFormatting sqref="L28">
    <cfRule type="containsText" dxfId="35" priority="36" operator="containsText" text="New Tag Required">
      <formula>NOT(ISERROR(SEARCH("New Tag Required",L28)))</formula>
    </cfRule>
  </conditionalFormatting>
  <conditionalFormatting sqref="M28">
    <cfRule type="containsText" dxfId="34" priority="35" operator="containsText" text="New Sign Required">
      <formula>NOT(ISERROR(SEARCH("New Sign Required",M28)))</formula>
    </cfRule>
  </conditionalFormatting>
  <conditionalFormatting sqref="L28">
    <cfRule type="containsText" dxfId="33" priority="34" operator="containsText" text="Action Required">
      <formula>NOT(ISERROR(SEARCH("Action Required",L28)))</formula>
    </cfRule>
  </conditionalFormatting>
  <conditionalFormatting sqref="M28">
    <cfRule type="containsText" dxfId="32" priority="33" operator="containsText" text="Action Required">
      <formula>NOT(ISERROR(SEARCH("Action Required",M28)))</formula>
    </cfRule>
  </conditionalFormatting>
  <conditionalFormatting sqref="M28">
    <cfRule type="containsText" dxfId="31" priority="31" operator="containsText" text="Remove Old Sign">
      <formula>NOT(ISERROR(SEARCH("Remove Old Sign",M28)))</formula>
    </cfRule>
    <cfRule type="containsText" dxfId="30" priority="32" operator="containsText" text="Move Sign to New Location">
      <formula>NOT(ISERROR(SEARCH("Move Sign to New Location",M28)))</formula>
    </cfRule>
  </conditionalFormatting>
  <conditionalFormatting sqref="L28">
    <cfRule type="containsText" dxfId="29" priority="30" operator="containsText" text="Remove Old Tag">
      <formula>NOT(ISERROR(SEARCH("Remove Old Tag",L28)))</formula>
    </cfRule>
  </conditionalFormatting>
  <conditionalFormatting sqref="L34">
    <cfRule type="containsText" dxfId="28" priority="29" operator="containsText" text="New Tag Required">
      <formula>NOT(ISERROR(SEARCH("New Tag Required",L34)))</formula>
    </cfRule>
  </conditionalFormatting>
  <conditionalFormatting sqref="I34">
    <cfRule type="containsText" dxfId="27" priority="28" operator="containsText" text="Yes">
      <formula>NOT(ISERROR(SEARCH("Yes",I34)))</formula>
    </cfRule>
  </conditionalFormatting>
  <conditionalFormatting sqref="M34">
    <cfRule type="containsText" dxfId="26" priority="27" operator="containsText" text="New Sign Required">
      <formula>NOT(ISERROR(SEARCH("New Sign Required",M34)))</formula>
    </cfRule>
  </conditionalFormatting>
  <conditionalFormatting sqref="L34:M34">
    <cfRule type="containsText" dxfId="25" priority="26" operator="containsText" text="Action Required">
      <formula>NOT(ISERROR(SEARCH("Action Required",L34)))</formula>
    </cfRule>
  </conditionalFormatting>
  <conditionalFormatting sqref="M34">
    <cfRule type="containsText" dxfId="24" priority="24" operator="containsText" text="Remove Old Sign">
      <formula>NOT(ISERROR(SEARCH("Remove Old Sign",M34)))</formula>
    </cfRule>
    <cfRule type="containsText" dxfId="23" priority="25" operator="containsText" text="Move Sign to New Location">
      <formula>NOT(ISERROR(SEARCH("Move Sign to New Location",M34)))</formula>
    </cfRule>
  </conditionalFormatting>
  <conditionalFormatting sqref="L34">
    <cfRule type="containsText" dxfId="22" priority="23" operator="containsText" text="Remove Old Tag">
      <formula>NOT(ISERROR(SEARCH("Remove Old Tag",L34)))</formula>
    </cfRule>
  </conditionalFormatting>
  <conditionalFormatting sqref="L29">
    <cfRule type="containsText" dxfId="21" priority="22" operator="containsText" text="New Tag Required">
      <formula>NOT(ISERROR(SEARCH("New Tag Required",L29)))</formula>
    </cfRule>
  </conditionalFormatting>
  <conditionalFormatting sqref="I29">
    <cfRule type="containsText" dxfId="20" priority="21" operator="containsText" text="Yes">
      <formula>NOT(ISERROR(SEARCH("Yes",I29)))</formula>
    </cfRule>
  </conditionalFormatting>
  <conditionalFormatting sqref="M29">
    <cfRule type="containsText" dxfId="19" priority="20" operator="containsText" text="New Sign Required">
      <formula>NOT(ISERROR(SEARCH("New Sign Required",M29)))</formula>
    </cfRule>
  </conditionalFormatting>
  <conditionalFormatting sqref="L29:M29">
    <cfRule type="containsText" dxfId="18" priority="19" operator="containsText" text="Action Required">
      <formula>NOT(ISERROR(SEARCH("Action Required",L29)))</formula>
    </cfRule>
  </conditionalFormatting>
  <conditionalFormatting sqref="M29">
    <cfRule type="containsText" dxfId="17" priority="17" operator="containsText" text="Remove Old Sign">
      <formula>NOT(ISERROR(SEARCH("Remove Old Sign",M29)))</formula>
    </cfRule>
    <cfRule type="containsText" dxfId="16" priority="18" operator="containsText" text="Move Sign to New Location">
      <formula>NOT(ISERROR(SEARCH("Move Sign to New Location",M29)))</formula>
    </cfRule>
  </conditionalFormatting>
  <conditionalFormatting sqref="L29">
    <cfRule type="containsText" dxfId="15" priority="16" operator="containsText" text="Remove Old Tag">
      <formula>NOT(ISERROR(SEARCH("Remove Old Tag",L29)))</formula>
    </cfRule>
  </conditionalFormatting>
  <conditionalFormatting sqref="L33">
    <cfRule type="containsText" dxfId="14" priority="15" operator="containsText" text="New Tag Required">
      <formula>NOT(ISERROR(SEARCH("New Tag Required",L33)))</formula>
    </cfRule>
  </conditionalFormatting>
  <conditionalFormatting sqref="I33">
    <cfRule type="containsText" dxfId="13" priority="14" operator="containsText" text="Yes">
      <formula>NOT(ISERROR(SEARCH("Yes",I33)))</formula>
    </cfRule>
  </conditionalFormatting>
  <conditionalFormatting sqref="M33">
    <cfRule type="containsText" dxfId="12" priority="13" operator="containsText" text="New Sign Required">
      <formula>NOT(ISERROR(SEARCH("New Sign Required",M33)))</formula>
    </cfRule>
  </conditionalFormatting>
  <conditionalFormatting sqref="L33:M33">
    <cfRule type="containsText" dxfId="11" priority="12" operator="containsText" text="Action Required">
      <formula>NOT(ISERROR(SEARCH("Action Required",L33)))</formula>
    </cfRule>
  </conditionalFormatting>
  <conditionalFormatting sqref="M33">
    <cfRule type="containsText" dxfId="10" priority="10" operator="containsText" text="Remove Old Sign">
      <formula>NOT(ISERROR(SEARCH("Remove Old Sign",M33)))</formula>
    </cfRule>
    <cfRule type="containsText" dxfId="9" priority="11" operator="containsText" text="Move Sign to New Location">
      <formula>NOT(ISERROR(SEARCH("Move Sign to New Location",M33)))</formula>
    </cfRule>
  </conditionalFormatting>
  <conditionalFormatting sqref="L33">
    <cfRule type="containsText" dxfId="8" priority="9" operator="containsText" text="Remove Old Tag">
      <formula>NOT(ISERROR(SEARCH("Remove Old Tag",L33)))</formula>
    </cfRule>
  </conditionalFormatting>
  <conditionalFormatting sqref="L40">
    <cfRule type="containsText" dxfId="7" priority="8" operator="containsText" text="New Tag Required">
      <formula>NOT(ISERROR(SEARCH("New Tag Required",L40)))</formula>
    </cfRule>
  </conditionalFormatting>
  <conditionalFormatting sqref="L40">
    <cfRule type="containsText" dxfId="5" priority="6" operator="containsText" text="Action Required">
      <formula>NOT(ISERROR(SEARCH("Action Required",L40)))</formula>
    </cfRule>
  </conditionalFormatting>
  <conditionalFormatting sqref="L40">
    <cfRule type="containsText" dxfId="4" priority="5" operator="containsText" text="Remove Old Tag">
      <formula>NOT(ISERROR(SEARCH("Remove Old Tag",L40)))</formula>
    </cfRule>
  </conditionalFormatting>
  <conditionalFormatting sqref="M40">
    <cfRule type="containsText" dxfId="3" priority="4" operator="containsText" text="New Sign Required">
      <formula>NOT(ISERROR(SEARCH("New Sign Required",M40)))</formula>
    </cfRule>
  </conditionalFormatting>
  <conditionalFormatting sqref="M40">
    <cfRule type="containsText" dxfId="2" priority="3" operator="containsText" text="Action Required">
      <formula>NOT(ISERROR(SEARCH("Action Required",M40)))</formula>
    </cfRule>
  </conditionalFormatting>
  <conditionalFormatting sqref="M40">
    <cfRule type="containsText" dxfId="1" priority="1" operator="containsText" text="Remove Old Sign">
      <formula>NOT(ISERROR(SEARCH("Remove Old Sign",M40)))</formula>
    </cfRule>
    <cfRule type="containsText" dxfId="0" priority="2" operator="containsText" text="Move Sign to New Location">
      <formula>NOT(ISERROR(SEARCH("Move Sign to New Location",M40)))</formula>
    </cfRule>
  </conditionalFormatting>
  <dataValidations count="2">
    <dataValidation type="list" allowBlank="1" showInputMessage="1" showErrorMessage="1" sqref="D50:D56 I20:I36 I43:I44">
      <formula1>YesNo</formula1>
    </dataValidation>
    <dataValidation type="list" allowBlank="1" showInputMessage="1" showErrorMessage="1" sqref="H189:H39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>
          <x14:formula1>
            <xm:f>[1]Lookup!#REF!</xm:f>
          </x14:formula1>
          <xm:sqref>C56:C181</xm:sqref>
        </x14:dataValidation>
        <x14:dataValidation type="list" allowBlank="1" showInputMessage="1">
          <x14:formula1>
            <xm:f>Lookup!$E$1:$E$18</xm:f>
          </x14:formula1>
          <xm:sqref>H20:H36 H43:H44</xm:sqref>
        </x14:dataValidation>
        <x14:dataValidation type="list" allowBlank="1" showInputMessage="1" showErrorMessage="1">
          <x14:formula1>
            <xm:f>Lookup!$D$1:$D$10</xm:f>
          </x14:formula1>
          <xm:sqref>M23 M25 M27 M35:M44 M20:M21 M30:M33</xm:sqref>
        </x14:dataValidation>
        <x14:dataValidation type="list" allowBlank="1" showInputMessage="1" showErrorMessage="1">
          <x14:formula1>
            <xm:f>Lookup!$A$1:$A$8</xm:f>
          </x14:formula1>
          <xm:sqref>L35:L44 L25 L27 L30:L33 L23 L20:L21</xm:sqref>
        </x14:dataValidation>
        <x14:dataValidation type="list" allowBlank="1" showInputMessage="1" showErrorMessage="1">
          <x14:formula1>
            <xm:f>Lookup!$A$1:$A$4</xm:f>
          </x14:formula1>
          <xm:sqref>L22 L24 L26 L34 L28:L29</xm:sqref>
        </x14:dataValidation>
        <x14:dataValidation type="list" allowBlank="1" showInputMessage="1" showErrorMessage="1">
          <x14:formula1>
            <xm:f>Lookup!$D$1:$D$4</xm:f>
          </x14:formula1>
          <xm:sqref>M22 M24 M26 M34 M28:M29</xm:sqref>
        </x14:dataValidation>
        <x14:dataValidation type="list" allowBlank="1" showInputMessage="1" showErrorMessage="1">
          <x14:formula1>
            <xm:f>[1]Lookup!#REF!</xm:f>
          </x14:formula1>
          <xm:sqref>G50:H188 E46:E50 F45:F49</xm:sqref>
        </x14:dataValidation>
        <x14:dataValidation type="list" allowBlank="1" showInputMessage="1" showErrorMessage="1">
          <x14:formula1>
            <xm:f>Lookup!$G$1:$G$5</xm:f>
          </x14:formula1>
          <xm:sqref>C6:C44 C50:C55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25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25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25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25">
      <c r="C6" t="s">
        <v>60</v>
      </c>
      <c r="D6" s="8" t="s">
        <v>58</v>
      </c>
      <c r="E6" s="7" t="s">
        <v>29</v>
      </c>
    </row>
    <row r="7" spans="1:7" x14ac:dyDescent="0.25">
      <c r="E7" s="7" t="s">
        <v>28</v>
      </c>
    </row>
    <row r="8" spans="1:7" x14ac:dyDescent="0.25">
      <c r="E8" s="7" t="s">
        <v>31</v>
      </c>
    </row>
    <row r="9" spans="1:7" x14ac:dyDescent="0.25">
      <c r="E9" s="17" t="s">
        <v>50</v>
      </c>
    </row>
    <row r="10" spans="1:7" s="1" customFormat="1" x14ac:dyDescent="0.25">
      <c r="E10" s="17" t="s">
        <v>33</v>
      </c>
    </row>
    <row r="11" spans="1:7" x14ac:dyDescent="0.25">
      <c r="E11" s="17" t="s">
        <v>20</v>
      </c>
    </row>
    <row r="12" spans="1:7" x14ac:dyDescent="0.25">
      <c r="E12" s="17" t="s">
        <v>24</v>
      </c>
    </row>
    <row r="13" spans="1:7" x14ac:dyDescent="0.25">
      <c r="E13" s="17" t="s">
        <v>53</v>
      </c>
    </row>
    <row r="14" spans="1:7" x14ac:dyDescent="0.25">
      <c r="E14" s="17" t="s">
        <v>51</v>
      </c>
    </row>
    <row r="15" spans="1:7" x14ac:dyDescent="0.25">
      <c r="E15" s="17" t="s">
        <v>22</v>
      </c>
    </row>
    <row r="16" spans="1:7" x14ac:dyDescent="0.25">
      <c r="E16" s="17" t="s">
        <v>26</v>
      </c>
    </row>
    <row r="17" spans="1:7" x14ac:dyDescent="0.25">
      <c r="E17" s="17" t="s">
        <v>23</v>
      </c>
    </row>
    <row r="18" spans="1:7" x14ac:dyDescent="0.25">
      <c r="E18" s="17" t="s">
        <v>25</v>
      </c>
    </row>
    <row r="19" spans="1:7" x14ac:dyDescent="0.25">
      <c r="E19" s="7"/>
    </row>
    <row r="20" spans="1:7" x14ac:dyDescent="0.25">
      <c r="A20" s="16"/>
      <c r="B20" s="16"/>
      <c r="C20" s="16"/>
      <c r="D20" s="16"/>
      <c r="F20" s="16"/>
      <c r="G20" s="16"/>
    </row>
    <row r="21" spans="1:7" x14ac:dyDescent="0.25">
      <c r="A21" s="16"/>
      <c r="B21" s="16"/>
      <c r="C21" s="16"/>
      <c r="D21" s="16"/>
      <c r="F21" s="16"/>
      <c r="G21" s="16"/>
    </row>
    <row r="22" spans="1:7" x14ac:dyDescent="0.25">
      <c r="A22" s="16"/>
      <c r="B22" s="16"/>
      <c r="C22" s="16"/>
      <c r="D22" s="16"/>
      <c r="F22" s="16"/>
      <c r="G22" s="16"/>
    </row>
    <row r="23" spans="1:7" x14ac:dyDescent="0.25">
      <c r="A23" s="16"/>
      <c r="B23" s="16"/>
      <c r="C23" s="16"/>
      <c r="D23" s="16"/>
      <c r="F23" s="16"/>
      <c r="G23" s="16"/>
    </row>
    <row r="24" spans="1:7" x14ac:dyDescent="0.25">
      <c r="A24" s="16"/>
      <c r="B24" s="16"/>
      <c r="C24" s="16"/>
      <c r="D24" s="16"/>
      <c r="F24" s="16"/>
      <c r="G24" s="16"/>
    </row>
    <row r="25" spans="1:7" x14ac:dyDescent="0.25">
      <c r="A25" s="16"/>
      <c r="B25" s="16"/>
      <c r="C25" s="16"/>
      <c r="D25" s="16"/>
      <c r="F25" s="16"/>
      <c r="G25" s="16"/>
    </row>
    <row r="26" spans="1:7" x14ac:dyDescent="0.25">
      <c r="A26" s="16"/>
      <c r="B26" s="16"/>
      <c r="C26" s="16"/>
      <c r="D26" s="16"/>
      <c r="F26" s="16"/>
      <c r="G26" s="16"/>
    </row>
    <row r="27" spans="1:7" x14ac:dyDescent="0.25">
      <c r="A27" s="16"/>
      <c r="B27" s="16"/>
      <c r="C27" s="16"/>
      <c r="D27" s="16"/>
      <c r="F27" s="16"/>
      <c r="G27" s="16"/>
    </row>
    <row r="28" spans="1:7" x14ac:dyDescent="0.25">
      <c r="A28" s="16"/>
      <c r="B28" s="16"/>
      <c r="C28" s="16"/>
      <c r="D28" s="16"/>
      <c r="F28" s="16"/>
      <c r="G28" s="16"/>
    </row>
    <row r="29" spans="1:7" x14ac:dyDescent="0.25">
      <c r="A29" s="16"/>
      <c r="B29" s="16"/>
      <c r="C29" s="16"/>
      <c r="D29" s="16"/>
      <c r="F29" s="16"/>
      <c r="G29" s="16"/>
    </row>
    <row r="30" spans="1:7" x14ac:dyDescent="0.25">
      <c r="A30" s="16"/>
      <c r="B30" s="16"/>
      <c r="C30" s="16"/>
      <c r="D30" s="16"/>
      <c r="F30" s="16"/>
      <c r="G30" s="16"/>
    </row>
    <row r="31" spans="1:7" x14ac:dyDescent="0.25">
      <c r="A31" s="16"/>
      <c r="B31" s="16"/>
      <c r="C31" s="16"/>
      <c r="D31" s="16"/>
      <c r="F31" s="16"/>
      <c r="G31" s="16"/>
    </row>
    <row r="32" spans="1:7" x14ac:dyDescent="0.25">
      <c r="A32" s="16"/>
      <c r="B32" s="16"/>
      <c r="C32" s="16"/>
      <c r="D32" s="16"/>
      <c r="F32" s="16"/>
      <c r="G32" s="16"/>
    </row>
    <row r="33" spans="1:7" x14ac:dyDescent="0.25">
      <c r="A33" s="16"/>
      <c r="B33" s="16"/>
      <c r="C33" s="16"/>
      <c r="D33" s="16"/>
      <c r="F33" s="16"/>
      <c r="G33" s="16"/>
    </row>
    <row r="34" spans="1:7" x14ac:dyDescent="0.25">
      <c r="A34" s="16"/>
      <c r="B34" s="16"/>
      <c r="C34" s="16"/>
      <c r="D34" s="16"/>
      <c r="F34" s="16"/>
      <c r="G34" s="16"/>
    </row>
    <row r="35" spans="1:7" x14ac:dyDescent="0.25">
      <c r="A35" s="16"/>
      <c r="B35" s="16"/>
      <c r="C35" s="16"/>
      <c r="D35" s="16"/>
      <c r="F35" s="16"/>
      <c r="G35" s="16"/>
    </row>
    <row r="36" spans="1:7" x14ac:dyDescent="0.25">
      <c r="A36" s="16"/>
      <c r="B36" s="16"/>
      <c r="C36" s="16"/>
      <c r="D36" s="16"/>
      <c r="F36" s="16"/>
      <c r="G36" s="16"/>
    </row>
    <row r="37" spans="1:7" x14ac:dyDescent="0.25">
      <c r="A37" s="16"/>
      <c r="B37" s="16"/>
      <c r="C37" s="16"/>
      <c r="D37" s="16"/>
      <c r="F37" s="16"/>
      <c r="G37" s="16"/>
    </row>
    <row r="38" spans="1:7" x14ac:dyDescent="0.25">
      <c r="A38" s="16"/>
      <c r="B38" s="16"/>
      <c r="C38" s="16"/>
      <c r="D38" s="16"/>
      <c r="F38" s="16"/>
      <c r="G38" s="16"/>
    </row>
    <row r="39" spans="1:7" x14ac:dyDescent="0.25">
      <c r="A39" s="16"/>
      <c r="B39" s="16"/>
      <c r="C39" s="16"/>
      <c r="D39" s="16"/>
      <c r="F39" s="16"/>
      <c r="G39" s="16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E16" sqref="E1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ht="15" x14ac:dyDescent="0.25">
      <c r="A23" s="2" t="str">
        <f>([3]UKBuilding_List!A23)</f>
        <v>0029</v>
      </c>
      <c r="B23" s="3" t="str">
        <f>([3]UKBuilding_List!C23)</f>
        <v>Alumni Gym</v>
      </c>
    </row>
    <row r="24" spans="1:2" ht="15" x14ac:dyDescent="0.25">
      <c r="A24" s="2" t="str">
        <f>([3]UKBuilding_List!A24)</f>
        <v>0030</v>
      </c>
      <c r="B24" s="3" t="str">
        <f>([3]UKBuilding_List!C24)</f>
        <v>Student Center</v>
      </c>
    </row>
    <row r="25" spans="1:2" ht="15" x14ac:dyDescent="0.25">
      <c r="A25" s="2" t="str">
        <f>([3]UKBuilding_List!A25)</f>
        <v>0031</v>
      </c>
      <c r="B25" s="3" t="str">
        <f>([3]UKBuilding_List!C25)</f>
        <v>Frazee Hall</v>
      </c>
    </row>
    <row r="26" spans="1:2" ht="15" x14ac:dyDescent="0.25">
      <c r="A26" s="2" t="str">
        <f>([3]UKBuilding_List!A26)</f>
        <v>0032</v>
      </c>
      <c r="B26" s="3" t="str">
        <f>([3]UKBuilding_List!C26)</f>
        <v>Main Building</v>
      </c>
    </row>
    <row r="27" spans="1:2" ht="15" x14ac:dyDescent="0.25">
      <c r="A27" s="2" t="str">
        <f>([3]UKBuilding_List!A27)</f>
        <v>0033</v>
      </c>
      <c r="B27" s="3" t="str">
        <f>([3]UKBuilding_List!C27)</f>
        <v>Ezra Gillis Building</v>
      </c>
    </row>
    <row r="28" spans="1:2" ht="15" x14ac:dyDescent="0.25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ht="15" x14ac:dyDescent="0.25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x14ac:dyDescent="0.3">
      <c r="A45" s="2" t="str">
        <f>([3]UKBuilding_List!A45)</f>
        <v>0051</v>
      </c>
      <c r="B45" s="3" t="str">
        <f>([3]UKBuilding_List!C45)</f>
        <v>Mineral Industries Building</v>
      </c>
    </row>
    <row r="46" spans="1:2" x14ac:dyDescent="0.3">
      <c r="A46" s="2" t="str">
        <f>([3]UKBuilding_List!A46)</f>
        <v>0052</v>
      </c>
      <c r="B46" s="3" t="str">
        <f>([3]UKBuilding_List!C46)</f>
        <v>Terrell Civil Engineering Building</v>
      </c>
    </row>
    <row r="47" spans="1:2" x14ac:dyDescent="0.3">
      <c r="A47" s="2" t="str">
        <f>([3]UKBuilding_List!A47)</f>
        <v>0053</v>
      </c>
      <c r="B47" s="3" t="str">
        <f>([3]UKBuilding_List!C47)</f>
        <v>Slone Research Building</v>
      </c>
    </row>
    <row r="48" spans="1:2" x14ac:dyDescent="0.3">
      <c r="A48" s="2" t="str">
        <f>([3]UKBuilding_List!A48)</f>
        <v>0054</v>
      </c>
      <c r="B48" s="3" t="str">
        <f>([3]UKBuilding_List!C48)</f>
        <v>Funkhouser Building</v>
      </c>
    </row>
    <row r="49" spans="1:2" x14ac:dyDescent="0.3">
      <c r="A49" s="2" t="str">
        <f>([3]UKBuilding_List!A49)</f>
        <v>0055</v>
      </c>
      <c r="B49" s="3" t="str">
        <f>([3]UKBuilding_List!C49)</f>
        <v>Chemistry-Physics Building</v>
      </c>
    </row>
    <row r="50" spans="1:2" x14ac:dyDescent="0.3">
      <c r="A50" s="2" t="str">
        <f>([3]UKBuilding_List!A50)</f>
        <v>0056</v>
      </c>
      <c r="B50" s="3" t="str">
        <f>([3]UKBuilding_List!C50)</f>
        <v>Breckinridge Hall</v>
      </c>
    </row>
    <row r="51" spans="1:2" x14ac:dyDescent="0.3">
      <c r="A51" s="2" t="str">
        <f>([3]UKBuilding_List!A51)</f>
        <v>0057</v>
      </c>
      <c r="B51" s="3" t="str">
        <f>([3]UKBuilding_List!C51)</f>
        <v>Kinkead Hall</v>
      </c>
    </row>
    <row r="52" spans="1:2" x14ac:dyDescent="0.3">
      <c r="A52" s="2" t="str">
        <f>([3]UKBuilding_List!A52)</f>
        <v>0058</v>
      </c>
      <c r="B52" s="3" t="str">
        <f>([3]UKBuilding_List!C52)</f>
        <v>Bradley Hall</v>
      </c>
    </row>
    <row r="53" spans="1:2" x14ac:dyDescent="0.3">
      <c r="A53" s="2" t="str">
        <f>([3]UKBuilding_List!A53)</f>
        <v>0059</v>
      </c>
      <c r="B53" s="3" t="str">
        <f>([3]UKBuilding_List!C53)</f>
        <v>Bowman Hall</v>
      </c>
    </row>
    <row r="54" spans="1:2" x14ac:dyDescent="0.3">
      <c r="A54" s="2" t="str">
        <f>([3]UKBuilding_List!A54)</f>
        <v>0061</v>
      </c>
      <c r="B54" s="3" t="str">
        <f>([3]UKBuilding_List!C54)</f>
        <v>Tobacco Research Laboratory</v>
      </c>
    </row>
    <row r="55" spans="1:2" x14ac:dyDescent="0.3">
      <c r="A55" s="2" t="str">
        <f>([3]UKBuilding_List!A55)</f>
        <v>0064</v>
      </c>
      <c r="B55" s="3" t="str">
        <f>([3]UKBuilding_List!C55)</f>
        <v>Scovell Hall</v>
      </c>
    </row>
    <row r="56" spans="1:2" x14ac:dyDescent="0.3">
      <c r="A56" s="2" t="str">
        <f>([3]UKBuilding_List!A56)</f>
        <v>0065</v>
      </c>
      <c r="B56" s="3" t="str">
        <f>([3]UKBuilding_List!C56)</f>
        <v>Small Animal Lab</v>
      </c>
    </row>
    <row r="57" spans="1:2" x14ac:dyDescent="0.3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x14ac:dyDescent="0.3">
      <c r="A58" s="2" t="str">
        <f>([3]UKBuilding_List!A58)</f>
        <v>0067</v>
      </c>
      <c r="B58" s="3" t="str">
        <f>([3]UKBuilding_List!C58)</f>
        <v>Chi Omega Sorority</v>
      </c>
    </row>
    <row r="59" spans="1:2" x14ac:dyDescent="0.3">
      <c r="A59" s="2" t="str">
        <f>([3]UKBuilding_List!A59)</f>
        <v>0068</v>
      </c>
      <c r="B59" s="3" t="str">
        <f>([3]UKBuilding_List!C59)</f>
        <v>Delta Delta Delta Sorority</v>
      </c>
    </row>
    <row r="60" spans="1:2" x14ac:dyDescent="0.3">
      <c r="A60" s="2" t="str">
        <f>([3]UKBuilding_List!A60)</f>
        <v>0069</v>
      </c>
      <c r="B60" s="3" t="str">
        <f>([3]UKBuilding_List!C60)</f>
        <v>Alpha Delta Pi Sorority</v>
      </c>
    </row>
    <row r="61" spans="1:2" x14ac:dyDescent="0.3">
      <c r="A61" s="2" t="str">
        <f>([3]UKBuilding_List!A61)</f>
        <v>0073</v>
      </c>
      <c r="B61" s="3" t="str">
        <f>([3]UKBuilding_List!C61)</f>
        <v>Thomas Poe Cooper Building</v>
      </c>
    </row>
    <row r="62" spans="1:2" x14ac:dyDescent="0.3">
      <c r="A62" s="2" t="str">
        <f>([3]UKBuilding_List!A62)</f>
        <v>0074</v>
      </c>
      <c r="B62" s="3" t="str">
        <f>([3]UKBuilding_List!C62)</f>
        <v>Shively Track &amp; Field Stadium</v>
      </c>
    </row>
    <row r="63" spans="1:2" x14ac:dyDescent="0.3">
      <c r="A63" s="2" t="str">
        <f>([3]UKBuilding_List!A63)</f>
        <v>0075</v>
      </c>
      <c r="B63" s="3" t="str">
        <f>([3]UKBuilding_List!C63)</f>
        <v>Kelley Hall</v>
      </c>
    </row>
    <row r="64" spans="1:2" x14ac:dyDescent="0.3">
      <c r="A64" s="2" t="str">
        <f>([3]UKBuilding_List!A64)</f>
        <v>0076</v>
      </c>
      <c r="B64" s="3" t="str">
        <f>([3]UKBuilding_List!C64)</f>
        <v>Dimock Animal Pathology</v>
      </c>
    </row>
    <row r="65" spans="1:2" x14ac:dyDescent="0.3">
      <c r="A65" s="2" t="str">
        <f>([3]UKBuilding_List!A65)</f>
        <v>0077</v>
      </c>
      <c r="B65" s="3" t="str">
        <f>([3]UKBuilding_List!C65)</f>
        <v>653 Maxwelton Ct</v>
      </c>
    </row>
    <row r="66" spans="1:2" x14ac:dyDescent="0.3">
      <c r="A66" s="2" t="str">
        <f>([3]UKBuilding_List!A66)</f>
        <v>0078</v>
      </c>
      <c r="B66" s="3" t="str">
        <f>([3]UKBuilding_List!C66)</f>
        <v>Med Center Annex #5</v>
      </c>
    </row>
    <row r="67" spans="1:2" x14ac:dyDescent="0.3">
      <c r="A67" s="2" t="str">
        <f>([3]UKBuilding_List!A67)</f>
        <v>0079</v>
      </c>
      <c r="B67" s="3" t="str">
        <f>([3]UKBuilding_List!C67)</f>
        <v>Central Hall II</v>
      </c>
    </row>
    <row r="68" spans="1:2" x14ac:dyDescent="0.3">
      <c r="A68" s="2" t="str">
        <f>([3]UKBuilding_List!A68)</f>
        <v>0080</v>
      </c>
      <c r="B68" s="3" t="str">
        <f>([3]UKBuilding_List!C68)</f>
        <v>Central Hall I</v>
      </c>
    </row>
    <row r="69" spans="1:2" x14ac:dyDescent="0.3">
      <c r="A69" s="2" t="str">
        <f>([3]UKBuilding_List!A69)</f>
        <v>0081</v>
      </c>
      <c r="B69" s="3" t="str">
        <f>([3]UKBuilding_List!C69)</f>
        <v>Cooker Trailer Storage</v>
      </c>
    </row>
    <row r="70" spans="1:2" x14ac:dyDescent="0.3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x14ac:dyDescent="0.3">
      <c r="A71" s="2" t="str">
        <f>([3]UKBuilding_List!A71)</f>
        <v>0083</v>
      </c>
      <c r="B71" s="3" t="str">
        <f>([3]UKBuilding_List!C71)</f>
        <v>453 Columbia</v>
      </c>
    </row>
    <row r="72" spans="1:2" x14ac:dyDescent="0.3">
      <c r="A72" s="2" t="str">
        <f>([3]UKBuilding_List!A72)</f>
        <v>0084</v>
      </c>
      <c r="B72" s="3" t="str">
        <f>([3]UKBuilding_List!C72)</f>
        <v>Gatehouse Roach Bldg</v>
      </c>
    </row>
    <row r="73" spans="1:2" x14ac:dyDescent="0.3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x14ac:dyDescent="0.3">
      <c r="A74" s="2" t="str">
        <f>([3]UKBuilding_List!A74)</f>
        <v>0086</v>
      </c>
      <c r="B74" s="3" t="str">
        <f>([3]UKBuilding_List!C74)</f>
        <v>Medical Behavioral Science Building</v>
      </c>
    </row>
    <row r="75" spans="1:2" x14ac:dyDescent="0.3">
      <c r="A75" s="2" t="str">
        <f>([3]UKBuilding_List!A75)</f>
        <v>0087</v>
      </c>
      <c r="B75" s="3" t="str">
        <f>([3]UKBuilding_List!C75)</f>
        <v>Medical Center Storage Facility</v>
      </c>
    </row>
    <row r="76" spans="1:2" x14ac:dyDescent="0.3">
      <c r="A76" s="2" t="str">
        <f>([3]UKBuilding_List!A76)</f>
        <v>0088</v>
      </c>
      <c r="B76" s="3" t="str">
        <f>([3]UKBuilding_List!C76)</f>
        <v>Agriculture Motor Pool</v>
      </c>
    </row>
    <row r="77" spans="1:2" x14ac:dyDescent="0.3">
      <c r="A77" s="2" t="str">
        <f>([3]UKBuilding_List!A77)</f>
        <v>0089</v>
      </c>
      <c r="B77" s="3" t="str">
        <f>([3]UKBuilding_List!C77)</f>
        <v>Cooling Plant #1</v>
      </c>
    </row>
    <row r="78" spans="1:2" x14ac:dyDescent="0.3">
      <c r="A78" s="2" t="str">
        <f>([3]UKBuilding_List!A78)</f>
        <v>0090</v>
      </c>
      <c r="B78" s="3" t="str">
        <f>([3]UKBuilding_List!C78)</f>
        <v>University Lofts</v>
      </c>
    </row>
    <row r="79" spans="1:2" x14ac:dyDescent="0.3">
      <c r="A79" s="2" t="str">
        <f>([3]UKBuilding_List!A79)</f>
        <v>0091</v>
      </c>
      <c r="B79" s="3" t="str">
        <f>([3]UKBuilding_List!C79)</f>
        <v>Agriculture Science Center North</v>
      </c>
    </row>
    <row r="80" spans="1:2" x14ac:dyDescent="0.3">
      <c r="A80" s="2" t="str">
        <f>([3]UKBuilding_List!A80)</f>
        <v>0092</v>
      </c>
      <c r="B80" s="3" t="str">
        <f>([3]UKBuilding_List!C80)</f>
        <v>Seed House</v>
      </c>
    </row>
    <row r="81" spans="1:2" x14ac:dyDescent="0.3">
      <c r="A81" s="2" t="str">
        <f>([3]UKBuilding_List!A81)</f>
        <v>0093</v>
      </c>
      <c r="B81" s="3" t="str">
        <f>([3]UKBuilding_List!C81)</f>
        <v>Ben F. Roach Cancer Care Facility</v>
      </c>
    </row>
    <row r="82" spans="1:2" x14ac:dyDescent="0.3">
      <c r="A82" s="2" t="str">
        <f>([3]UKBuilding_List!A82)</f>
        <v>0094</v>
      </c>
      <c r="B82" s="3" t="str">
        <f>([3]UKBuilding_List!C82)</f>
        <v>Cooper House</v>
      </c>
    </row>
    <row r="83" spans="1:2" x14ac:dyDescent="0.3">
      <c r="A83" s="2" t="str">
        <f>([3]UKBuilding_List!A83)</f>
        <v>0095</v>
      </c>
      <c r="B83" s="3" t="str">
        <f>([3]UKBuilding_List!C83)</f>
        <v>Champions Court I</v>
      </c>
    </row>
    <row r="84" spans="1:2" x14ac:dyDescent="0.3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x14ac:dyDescent="0.3">
      <c r="A85" s="2" t="str">
        <f>([3]UKBuilding_List!A85)</f>
        <v>0097</v>
      </c>
      <c r="B85" s="3" t="str">
        <f>([3]UKBuilding_List!C85)</f>
        <v>E. S. Good Barn</v>
      </c>
    </row>
    <row r="86" spans="1:2" x14ac:dyDescent="0.3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x14ac:dyDescent="0.3">
      <c r="A87" s="2" t="str">
        <f>([3]UKBuilding_List!A87)</f>
        <v>0099</v>
      </c>
      <c r="B87" s="3" t="str">
        <f>([3]UKBuilding_List!C87)</f>
        <v>Gluck Equine Research Building</v>
      </c>
    </row>
    <row r="88" spans="1:2" x14ac:dyDescent="0.3">
      <c r="A88" s="2" t="str">
        <f>([3]UKBuilding_List!A88)</f>
        <v>0100</v>
      </c>
      <c r="B88" s="3" t="str">
        <f>([3]UKBuilding_List!C88)</f>
        <v>Haggin Hall</v>
      </c>
    </row>
    <row r="89" spans="1:2" x14ac:dyDescent="0.3">
      <c r="A89" s="2" t="str">
        <f>([3]UKBuilding_List!A89)</f>
        <v>0101</v>
      </c>
      <c r="B89" s="3" t="str">
        <f>([3]UKBuilding_List!C89)</f>
        <v>Reynolds Warehouse #1</v>
      </c>
    </row>
    <row r="90" spans="1:2" x14ac:dyDescent="0.3">
      <c r="A90" s="2" t="str">
        <f>([3]UKBuilding_List!A90)</f>
        <v>0102</v>
      </c>
      <c r="B90" s="3" t="str">
        <f>([3]UKBuilding_List!C90)</f>
        <v>Reynolds Warehouse #2</v>
      </c>
    </row>
    <row r="91" spans="1:2" x14ac:dyDescent="0.3">
      <c r="A91" s="2" t="str">
        <f>([3]UKBuilding_List!A91)</f>
        <v>0103</v>
      </c>
      <c r="B91" s="3" t="str">
        <f>([3]UKBuilding_List!C91)</f>
        <v>Reynolds Warehouse #3</v>
      </c>
    </row>
    <row r="92" spans="1:2" x14ac:dyDescent="0.3">
      <c r="A92" s="2" t="str">
        <f>([3]UKBuilding_List!A92)</f>
        <v>0104</v>
      </c>
      <c r="B92" s="3" t="str">
        <f>([3]UKBuilding_List!C92)</f>
        <v>Woodland Glen I</v>
      </c>
    </row>
    <row r="93" spans="1:2" x14ac:dyDescent="0.3">
      <c r="A93" s="2" t="str">
        <f>([3]UKBuilding_List!A93)</f>
        <v>0105</v>
      </c>
      <c r="B93" s="3" t="str">
        <f>([3]UKBuilding_List!C93)</f>
        <v>Commonwealth Village #2</v>
      </c>
    </row>
    <row r="94" spans="1:2" x14ac:dyDescent="0.3">
      <c r="A94" s="2" t="str">
        <f>([3]UKBuilding_List!A94)</f>
        <v>0106</v>
      </c>
      <c r="B94" s="3" t="str">
        <f>([3]UKBuilding_List!C94)</f>
        <v>Commonwealth Village #1</v>
      </c>
    </row>
    <row r="95" spans="1:2" x14ac:dyDescent="0.3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x14ac:dyDescent="0.3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x14ac:dyDescent="0.3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x14ac:dyDescent="0.3">
      <c r="A98" s="2" t="str">
        <f>([3]UKBuilding_List!A98)</f>
        <v>0110</v>
      </c>
      <c r="B98" s="3" t="str">
        <f>([3]UKBuilding_List!C98)</f>
        <v>Maintenance Building (Athletics)</v>
      </c>
    </row>
    <row r="99" spans="1:2" x14ac:dyDescent="0.3">
      <c r="A99" s="2" t="str">
        <f>([3]UKBuilding_List!A99)</f>
        <v>0113</v>
      </c>
      <c r="B99" s="3" t="str">
        <f>([3]UKBuilding_List!C99)</f>
        <v>Shively Sports Center</v>
      </c>
    </row>
    <row r="100" spans="1:2" x14ac:dyDescent="0.3">
      <c r="A100" s="2" t="str">
        <f>([3]UKBuilding_List!A100)</f>
        <v>0117</v>
      </c>
      <c r="B100" s="3" t="str">
        <f>([3]UKBuilding_List!C100)</f>
        <v>Soccer Filming Tower</v>
      </c>
    </row>
    <row r="101" spans="1:2" x14ac:dyDescent="0.3">
      <c r="A101" s="2" t="str">
        <f>([3]UKBuilding_List!A101)</f>
        <v>0119</v>
      </c>
      <c r="B101" s="3" t="str">
        <f>([3]UKBuilding_List!C101)</f>
        <v>Helen King Alumni Building</v>
      </c>
    </row>
    <row r="102" spans="1:2" x14ac:dyDescent="0.3">
      <c r="A102" s="2" t="str">
        <f>([3]UKBuilding_List!A102)</f>
        <v>0120</v>
      </c>
      <c r="B102" s="3" t="str">
        <f>([3]UKBuilding_List!C102)</f>
        <v>Woodland Glen II</v>
      </c>
    </row>
    <row r="103" spans="1:2" x14ac:dyDescent="0.3">
      <c r="A103" s="2" t="str">
        <f>([3]UKBuilding_List!A103)</f>
        <v>0121</v>
      </c>
      <c r="B103" s="3" t="str">
        <f>([3]UKBuilding_List!C103)</f>
        <v>Sigma Nu Fraternity</v>
      </c>
    </row>
    <row r="104" spans="1:2" x14ac:dyDescent="0.3">
      <c r="A104" s="2" t="str">
        <f>([3]UKBuilding_List!A104)</f>
        <v>0122</v>
      </c>
      <c r="B104" s="3" t="str">
        <f>([3]UKBuilding_List!C104)</f>
        <v>Delta Gamma Sorority</v>
      </c>
    </row>
    <row r="105" spans="1:2" x14ac:dyDescent="0.3">
      <c r="A105" s="2" t="str">
        <f>([3]UKBuilding_List!A105)</f>
        <v>0123</v>
      </c>
      <c r="B105" s="3" t="str">
        <f>([3]UKBuilding_List!C105)</f>
        <v>Champions Court II</v>
      </c>
    </row>
    <row r="106" spans="1:2" x14ac:dyDescent="0.3">
      <c r="A106" s="2" t="str">
        <f>([3]UKBuilding_List!A106)</f>
        <v>0124</v>
      </c>
      <c r="B106" s="3" t="str">
        <f>([3]UKBuilding_List!C106)</f>
        <v>Delta Zeta Sorority</v>
      </c>
    </row>
    <row r="107" spans="1:2" x14ac:dyDescent="0.3">
      <c r="A107" s="2" t="str">
        <f>([3]UKBuilding_List!A107)</f>
        <v>0125</v>
      </c>
      <c r="B107" s="3" t="str">
        <f>([3]UKBuilding_List!C107)</f>
        <v>Kappa Alpha Theta Sorority</v>
      </c>
    </row>
    <row r="108" spans="1:2" x14ac:dyDescent="0.3">
      <c r="A108" s="2" t="str">
        <f>([3]UKBuilding_List!A108)</f>
        <v>0126</v>
      </c>
      <c r="B108" s="3" t="str">
        <f>([3]UKBuilding_List!C108)</f>
        <v>Phi Sigma Kappa Fraternity</v>
      </c>
    </row>
    <row r="109" spans="1:2" x14ac:dyDescent="0.3">
      <c r="A109" s="2" t="str">
        <f>([3]UKBuilding_List!A109)</f>
        <v>0127</v>
      </c>
      <c r="B109" s="3" t="str">
        <f>([3]UKBuilding_List!C109)</f>
        <v>Alpha Gamma Delta Sorority</v>
      </c>
    </row>
    <row r="110" spans="1:2" x14ac:dyDescent="0.3">
      <c r="A110" s="2" t="str">
        <f>([3]UKBuilding_List!A110)</f>
        <v>0128</v>
      </c>
      <c r="B110" s="3" t="str">
        <f>([3]UKBuilding_List!C110)</f>
        <v>Kappa Delta Sorority</v>
      </c>
    </row>
    <row r="111" spans="1:2" x14ac:dyDescent="0.3">
      <c r="A111" s="2" t="str">
        <f>([3]UKBuilding_List!A111)</f>
        <v>0129</v>
      </c>
      <c r="B111" s="3" t="str">
        <f>([3]UKBuilding_List!C111)</f>
        <v>Delta Sigma Phi Fraternity</v>
      </c>
    </row>
    <row r="112" spans="1:2" x14ac:dyDescent="0.3">
      <c r="A112" s="2" t="str">
        <f>([3]UKBuilding_List!A112)</f>
        <v>0137</v>
      </c>
      <c r="B112" s="3" t="str">
        <f>([3]UKBuilding_List!C112)</f>
        <v>Alpha Gamma Rho Fraternity</v>
      </c>
    </row>
    <row r="113" spans="1:2" x14ac:dyDescent="0.3">
      <c r="A113" s="2" t="str">
        <f>([3]UKBuilding_List!A113)</f>
        <v>0139</v>
      </c>
      <c r="B113" s="3" t="str">
        <f>([3]UKBuilding_List!C113)</f>
        <v>The 90</v>
      </c>
    </row>
    <row r="114" spans="1:2" x14ac:dyDescent="0.3">
      <c r="A114" s="2" t="str">
        <f>([3]UKBuilding_List!A114)</f>
        <v>0141</v>
      </c>
      <c r="B114" s="3" t="str">
        <f>([3]UKBuilding_List!C114)</f>
        <v>New Farmhouse Fraternity</v>
      </c>
    </row>
    <row r="115" spans="1:2" x14ac:dyDescent="0.3">
      <c r="A115" s="2" t="str">
        <f>([3]UKBuilding_List!A115)</f>
        <v>0143</v>
      </c>
      <c r="B115" s="3" t="str">
        <f>([3]UKBuilding_List!C115)</f>
        <v>Blanding II</v>
      </c>
    </row>
    <row r="116" spans="1:2" x14ac:dyDescent="0.3">
      <c r="A116" s="2" t="str">
        <f>([3]UKBuilding_List!A116)</f>
        <v>0144</v>
      </c>
      <c r="B116" s="3" t="str">
        <f>([3]UKBuilding_List!C116)</f>
        <v>Blanding III</v>
      </c>
    </row>
    <row r="117" spans="1:2" x14ac:dyDescent="0.3">
      <c r="A117" s="2" t="str">
        <f>([3]UKBuilding_List!A117)</f>
        <v>0145</v>
      </c>
      <c r="B117" s="3" t="str">
        <f>([3]UKBuilding_List!C117)</f>
        <v>Blanding Tower</v>
      </c>
    </row>
    <row r="118" spans="1:2" x14ac:dyDescent="0.3">
      <c r="A118" s="2" t="str">
        <f>([3]UKBuilding_List!A118)</f>
        <v>0146</v>
      </c>
      <c r="B118" s="3" t="str">
        <f>([3]UKBuilding_List!C118)</f>
        <v>Blanding IV</v>
      </c>
    </row>
    <row r="119" spans="1:2" x14ac:dyDescent="0.3">
      <c r="A119" s="2" t="str">
        <f>([3]UKBuilding_List!A119)</f>
        <v>0147</v>
      </c>
      <c r="B119" s="3" t="str">
        <f>([3]UKBuilding_List!C119)</f>
        <v>Complex Commons</v>
      </c>
    </row>
    <row r="120" spans="1:2" x14ac:dyDescent="0.3">
      <c r="A120" s="2" t="str">
        <f>([3]UKBuilding_List!A120)</f>
        <v>0148</v>
      </c>
      <c r="B120" s="3" t="str">
        <f>([3]UKBuilding_List!C120)</f>
        <v>Kirwan IV</v>
      </c>
    </row>
    <row r="121" spans="1:2" x14ac:dyDescent="0.3">
      <c r="A121" s="2" t="str">
        <f>([3]UKBuilding_List!A121)</f>
        <v>0149</v>
      </c>
      <c r="B121" s="3" t="str">
        <f>([3]UKBuilding_List!C121)</f>
        <v>Kirwan Tower</v>
      </c>
    </row>
    <row r="122" spans="1:2" x14ac:dyDescent="0.3">
      <c r="A122" s="2" t="str">
        <f>([3]UKBuilding_List!A122)</f>
        <v>0150</v>
      </c>
      <c r="B122" s="3" t="str">
        <f>([3]UKBuilding_List!C122)</f>
        <v>Kirwan III</v>
      </c>
    </row>
    <row r="123" spans="1:2" x14ac:dyDescent="0.3">
      <c r="A123" s="2" t="str">
        <f>([3]UKBuilding_List!A123)</f>
        <v>0151</v>
      </c>
      <c r="B123" s="3" t="str">
        <f>([3]UKBuilding_List!C123)</f>
        <v>Kirwan II</v>
      </c>
    </row>
    <row r="124" spans="1:2" x14ac:dyDescent="0.3">
      <c r="A124" s="2" t="str">
        <f>([3]UKBuilding_List!A124)</f>
        <v>0152</v>
      </c>
      <c r="B124" s="3" t="str">
        <f>([3]UKBuilding_List!C124)</f>
        <v>Kirwan I</v>
      </c>
    </row>
    <row r="125" spans="1:2" x14ac:dyDescent="0.3">
      <c r="A125" s="2" t="str">
        <f>([3]UKBuilding_List!A125)</f>
        <v>0153</v>
      </c>
      <c r="B125" s="3" t="str">
        <f>([3]UKBuilding_List!C125)</f>
        <v>Blanding I</v>
      </c>
    </row>
    <row r="126" spans="1:2" x14ac:dyDescent="0.3">
      <c r="A126" s="2" t="str">
        <f>([3]UKBuilding_List!A126)</f>
        <v>0154</v>
      </c>
      <c r="B126" s="3" t="str">
        <f>([3]UKBuilding_List!C126)</f>
        <v>Head House</v>
      </c>
    </row>
    <row r="127" spans="1:2" x14ac:dyDescent="0.3">
      <c r="A127" s="2" t="str">
        <f>([3]UKBuilding_List!A127)</f>
        <v>0155</v>
      </c>
      <c r="B127" s="3" t="str">
        <f>([3]UKBuilding_List!C127)</f>
        <v>Greenhouse No 2</v>
      </c>
    </row>
    <row r="128" spans="1:2" x14ac:dyDescent="0.3">
      <c r="A128" s="2" t="str">
        <f>([3]UKBuilding_List!A128)</f>
        <v>0156</v>
      </c>
      <c r="B128" s="3" t="str">
        <f>([3]UKBuilding_List!C128)</f>
        <v>Greenhouse No 4</v>
      </c>
    </row>
    <row r="129" spans="1:2" x14ac:dyDescent="0.3">
      <c r="A129" s="2" t="str">
        <f>([3]UKBuilding_List!A129)</f>
        <v>0157</v>
      </c>
      <c r="B129" s="3" t="str">
        <f>([3]UKBuilding_List!C129)</f>
        <v>Greenhouse No 7</v>
      </c>
    </row>
    <row r="130" spans="1:2" x14ac:dyDescent="0.3">
      <c r="A130" s="2" t="str">
        <f>([3]UKBuilding_List!A130)</f>
        <v>0158</v>
      </c>
      <c r="B130" s="3" t="str">
        <f>([3]UKBuilding_List!C130)</f>
        <v>Greenhouse No 5</v>
      </c>
    </row>
    <row r="131" spans="1:2" x14ac:dyDescent="0.3">
      <c r="A131" s="2" t="str">
        <f>([3]UKBuilding_List!A131)</f>
        <v>0159</v>
      </c>
      <c r="B131" s="3" t="str">
        <f>([3]UKBuilding_List!C131)</f>
        <v>Greenhouse No 3</v>
      </c>
    </row>
    <row r="132" spans="1:2" x14ac:dyDescent="0.3">
      <c r="A132" s="2" t="str">
        <f>([3]UKBuilding_List!A132)</f>
        <v>0160</v>
      </c>
      <c r="B132" s="3" t="str">
        <f>([3]UKBuilding_List!C132)</f>
        <v>Greenhouse No 1</v>
      </c>
    </row>
    <row r="133" spans="1:2" x14ac:dyDescent="0.3">
      <c r="A133" s="2" t="str">
        <f>([3]UKBuilding_List!A133)</f>
        <v>0161</v>
      </c>
      <c r="B133" s="3" t="str">
        <f>([3]UKBuilding_List!C133)</f>
        <v>Greenhouse No 9</v>
      </c>
    </row>
    <row r="134" spans="1:2" x14ac:dyDescent="0.3">
      <c r="A134" s="2" t="str">
        <f>([3]UKBuilding_List!A134)</f>
        <v>0162</v>
      </c>
      <c r="B134" s="3" t="str">
        <f>([3]UKBuilding_List!C134)</f>
        <v>Greenhouse No 11</v>
      </c>
    </row>
    <row r="135" spans="1:2" x14ac:dyDescent="0.3">
      <c r="A135" s="2" t="str">
        <f>([3]UKBuilding_List!A135)</f>
        <v>0163</v>
      </c>
      <c r="B135" s="3" t="str">
        <f>([3]UKBuilding_List!C135)</f>
        <v>Greenhouse No 6</v>
      </c>
    </row>
    <row r="136" spans="1:2" x14ac:dyDescent="0.3">
      <c r="A136" s="2" t="str">
        <f>([3]UKBuilding_List!A136)</f>
        <v>0164</v>
      </c>
      <c r="B136" s="3" t="str">
        <f>([3]UKBuilding_List!C136)</f>
        <v>Greenhouse No 12</v>
      </c>
    </row>
    <row r="137" spans="1:2" x14ac:dyDescent="0.3">
      <c r="A137" s="2" t="str">
        <f>([3]UKBuilding_List!A137)</f>
        <v>0165</v>
      </c>
      <c r="B137" s="3" t="str">
        <f>([3]UKBuilding_List!C137)</f>
        <v>106 Conn Terrace</v>
      </c>
    </row>
    <row r="138" spans="1:2" x14ac:dyDescent="0.3">
      <c r="A138" s="2" t="str">
        <f>([3]UKBuilding_List!A138)</f>
        <v>0166</v>
      </c>
      <c r="B138" s="3" t="str">
        <f>([3]UKBuilding_List!C138)</f>
        <v>Gatehouse Administration Dr</v>
      </c>
    </row>
    <row r="139" spans="1:2" x14ac:dyDescent="0.3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x14ac:dyDescent="0.3">
      <c r="A140" s="2" t="str">
        <f>([3]UKBuilding_List!A140)</f>
        <v>0170</v>
      </c>
      <c r="B140" s="3" t="str">
        <f>([3]UKBuilding_List!C140)</f>
        <v>Gatehouse Student Center</v>
      </c>
    </row>
    <row r="141" spans="1:2" x14ac:dyDescent="0.3">
      <c r="A141" s="2" t="str">
        <f>([3]UKBuilding_List!A141)</f>
        <v>0172</v>
      </c>
      <c r="B141" s="3" t="str">
        <f>([3]UKBuilding_List!C141)</f>
        <v>Alpha Gamma Rho Fraternity</v>
      </c>
    </row>
    <row r="142" spans="1:2" x14ac:dyDescent="0.3">
      <c r="A142" s="2" t="str">
        <f>([3]UKBuilding_List!A142)</f>
        <v>0173</v>
      </c>
      <c r="B142" s="3" t="str">
        <f>([3]UKBuilding_List!C142)</f>
        <v>Gatehouse Med Plaza</v>
      </c>
    </row>
    <row r="143" spans="1:2" x14ac:dyDescent="0.3">
      <c r="A143" s="2" t="str">
        <f>([3]UKBuilding_List!A143)</f>
        <v>0174</v>
      </c>
      <c r="B143" s="3" t="str">
        <f>([3]UKBuilding_List!C143)</f>
        <v>Academic Science Building</v>
      </c>
    </row>
    <row r="144" spans="1:2" x14ac:dyDescent="0.3">
      <c r="A144" s="2" t="str">
        <f>([3]UKBuilding_List!A144)</f>
        <v>0175</v>
      </c>
      <c r="B144" s="3" t="str">
        <f>([3]UKBuilding_List!C144)</f>
        <v>Gatehouse Med Plaza</v>
      </c>
    </row>
    <row r="145" spans="1:2" x14ac:dyDescent="0.3">
      <c r="A145" s="2" t="str">
        <f>([3]UKBuilding_List!A145)</f>
        <v>0176</v>
      </c>
      <c r="B145" s="3" t="str">
        <f>([3]UKBuilding_List!C145)</f>
        <v>Gatehouse KY Clinic</v>
      </c>
    </row>
    <row r="146" spans="1:2" x14ac:dyDescent="0.3">
      <c r="A146" s="2" t="str">
        <f>([3]UKBuilding_List!A146)</f>
        <v>0177</v>
      </c>
      <c r="B146" s="3" t="str">
        <f>([3]UKBuilding_List!C146)</f>
        <v>Residence Motor Pool</v>
      </c>
    </row>
    <row r="147" spans="1:2" x14ac:dyDescent="0.3">
      <c r="A147" s="2" t="str">
        <f>([3]UKBuilding_List!A147)</f>
        <v>0178</v>
      </c>
      <c r="B147" s="3" t="str">
        <f>([3]UKBuilding_List!C147)</f>
        <v>Gatehouse Young Library</v>
      </c>
    </row>
    <row r="148" spans="1:2" x14ac:dyDescent="0.3">
      <c r="A148" s="2" t="str">
        <f>([3]UKBuilding_List!A148)</f>
        <v>0180</v>
      </c>
      <c r="B148" s="3" t="str">
        <f>([3]UKBuilding_List!C148)</f>
        <v>113 State St</v>
      </c>
    </row>
    <row r="149" spans="1:2" x14ac:dyDescent="0.3">
      <c r="A149" s="2" t="str">
        <f>([3]UKBuilding_List!A149)</f>
        <v>0181</v>
      </c>
      <c r="B149" s="3" t="str">
        <f>([3]UKBuilding_List!C149)</f>
        <v>Woodland Glen III</v>
      </c>
    </row>
    <row r="150" spans="1:2" x14ac:dyDescent="0.3">
      <c r="A150" s="2" t="str">
        <f>([3]UKBuilding_List!A150)</f>
        <v>0182</v>
      </c>
      <c r="B150" s="3" t="str">
        <f>([3]UKBuilding_List!C150)</f>
        <v>Isolation Barn Incinerator</v>
      </c>
    </row>
    <row r="151" spans="1:2" x14ac:dyDescent="0.3">
      <c r="A151" s="2" t="str">
        <f>([3]UKBuilding_List!A151)</f>
        <v>0183</v>
      </c>
      <c r="B151" s="3" t="str">
        <f>([3]UKBuilding_List!C151)</f>
        <v>Isolation Barn</v>
      </c>
    </row>
    <row r="152" spans="1:2" x14ac:dyDescent="0.3">
      <c r="A152" s="2" t="str">
        <f>([3]UKBuilding_List!A152)</f>
        <v>0184</v>
      </c>
      <c r="B152" s="3" t="str">
        <f>([3]UKBuilding_List!C152)</f>
        <v>Agricultural Machine Research Lab</v>
      </c>
    </row>
    <row r="153" spans="1:2" x14ac:dyDescent="0.3">
      <c r="A153" s="2" t="str">
        <f>([3]UKBuilding_List!A153)</f>
        <v>0185</v>
      </c>
      <c r="B153" s="3" t="str">
        <f>([3]UKBuilding_List!C153)</f>
        <v>Garage by Motor Pool Residence</v>
      </c>
    </row>
    <row r="154" spans="1:2" x14ac:dyDescent="0.3">
      <c r="A154" s="2" t="str">
        <f>([3]UKBuilding_List!A154)</f>
        <v>0186</v>
      </c>
      <c r="B154" s="3" t="str">
        <f>([3]UKBuilding_List!C154)</f>
        <v>Woodland Glen IV</v>
      </c>
    </row>
    <row r="155" spans="1:2" x14ac:dyDescent="0.3">
      <c r="A155" s="2" t="str">
        <f>([3]UKBuilding_List!A155)</f>
        <v>0187</v>
      </c>
      <c r="B155" s="3" t="str">
        <f>([3]UKBuilding_List!C155)</f>
        <v>Bus Shelter #5</v>
      </c>
    </row>
    <row r="156" spans="1:2" x14ac:dyDescent="0.3">
      <c r="A156" s="2" t="str">
        <f>([3]UKBuilding_List!A156)</f>
        <v>0188</v>
      </c>
      <c r="B156" s="3" t="str">
        <f>([3]UKBuilding_List!C156)</f>
        <v>Woodland Glen V</v>
      </c>
    </row>
    <row r="157" spans="1:2" x14ac:dyDescent="0.3">
      <c r="A157" s="2" t="str">
        <f>([3]UKBuilding_List!A157)</f>
        <v>0189</v>
      </c>
      <c r="B157" s="3" t="str">
        <f>([3]UKBuilding_List!C157)</f>
        <v>Shawneetown Bldg A</v>
      </c>
    </row>
    <row r="158" spans="1:2" x14ac:dyDescent="0.3">
      <c r="A158" s="2" t="str">
        <f>([3]UKBuilding_List!A158)</f>
        <v>0190</v>
      </c>
      <c r="B158" s="3" t="str">
        <f>([3]UKBuilding_List!C158)</f>
        <v>Shawneetown Bldg B</v>
      </c>
    </row>
    <row r="159" spans="1:2" x14ac:dyDescent="0.3">
      <c r="A159" s="2" t="str">
        <f>([3]UKBuilding_List!A159)</f>
        <v>0191</v>
      </c>
      <c r="B159" s="3" t="str">
        <f>([3]UKBuilding_List!C159)</f>
        <v>Shawneetown Bldg D</v>
      </c>
    </row>
    <row r="160" spans="1:2" x14ac:dyDescent="0.3">
      <c r="A160" s="2" t="str">
        <f>([3]UKBuilding_List!A160)</f>
        <v>0192</v>
      </c>
      <c r="B160" s="3" t="str">
        <f>([3]UKBuilding_List!C160)</f>
        <v>Shawneetown Bldg F</v>
      </c>
    </row>
    <row r="161" spans="1:2" x14ac:dyDescent="0.3">
      <c r="A161" s="2" t="str">
        <f>([3]UKBuilding_List!A161)</f>
        <v>0193</v>
      </c>
      <c r="B161" s="3" t="str">
        <f>([3]UKBuilding_List!C161)</f>
        <v>Shawneetown Bldg E</v>
      </c>
    </row>
    <row r="162" spans="1:2" x14ac:dyDescent="0.3">
      <c r="A162" s="2" t="str">
        <f>([3]UKBuilding_List!A162)</f>
        <v>0194</v>
      </c>
      <c r="B162" s="3" t="str">
        <f>([3]UKBuilding_List!C162)</f>
        <v>Shawneetown Bldg C</v>
      </c>
    </row>
    <row r="163" spans="1:2" x14ac:dyDescent="0.3">
      <c r="A163" s="2" t="str">
        <f>([3]UKBuilding_List!A163)</f>
        <v>0196</v>
      </c>
      <c r="B163" s="3" t="str">
        <f>([3]UKBuilding_List!C163)</f>
        <v>Stoll Field Viewing Tower</v>
      </c>
    </row>
    <row r="164" spans="1:2" x14ac:dyDescent="0.3">
      <c r="A164" s="2" t="str">
        <f>([3]UKBuilding_List!A164)</f>
        <v>0197</v>
      </c>
      <c r="B164" s="3" t="str">
        <f>([3]UKBuilding_List!C164)</f>
        <v>Parking Garage No 1</v>
      </c>
    </row>
    <row r="165" spans="1:2" x14ac:dyDescent="0.3">
      <c r="A165" s="2" t="str">
        <f>([3]UKBuilding_List!A165)</f>
        <v>0198</v>
      </c>
      <c r="B165" s="3" t="str">
        <f>([3]UKBuilding_List!C165)</f>
        <v>Parking Garage No 2</v>
      </c>
    </row>
    <row r="166" spans="1:2" x14ac:dyDescent="0.3">
      <c r="A166" s="2" t="str">
        <f>([3]UKBuilding_List!A166)</f>
        <v>0199</v>
      </c>
      <c r="B166" s="3" t="str">
        <f>([3]UKBuilding_List!C166)</f>
        <v>Parking Garage No 3</v>
      </c>
    </row>
    <row r="167" spans="1:2" x14ac:dyDescent="0.3">
      <c r="A167" s="2" t="str">
        <f>([3]UKBuilding_List!A167)</f>
        <v>0200</v>
      </c>
      <c r="B167" s="3" t="str">
        <f>([3]UKBuilding_List!C167)</f>
        <v>Wethington Allied Health Building</v>
      </c>
    </row>
    <row r="168" spans="1:2" x14ac:dyDescent="0.3">
      <c r="A168" s="2" t="str">
        <f>([3]UKBuilding_List!A168)</f>
        <v>0202</v>
      </c>
      <c r="B168" s="3" t="str">
        <f>([3]UKBuilding_List!C168)</f>
        <v>Parking Garage No 5</v>
      </c>
    </row>
    <row r="169" spans="1:2" x14ac:dyDescent="0.3">
      <c r="A169" s="2" t="str">
        <f>([3]UKBuilding_List!A169)</f>
        <v>0203</v>
      </c>
      <c r="B169" s="3" t="str">
        <f>([3]UKBuilding_List!C169)</f>
        <v>1037 S. Limestone</v>
      </c>
    </row>
    <row r="170" spans="1:2" x14ac:dyDescent="0.3">
      <c r="A170" s="2" t="str">
        <f>([3]UKBuilding_List!A170)</f>
        <v>0204</v>
      </c>
      <c r="B170" s="3" t="str">
        <f>([3]UKBuilding_List!C170)</f>
        <v>Cooling Plant #2</v>
      </c>
    </row>
    <row r="171" spans="1:2" x14ac:dyDescent="0.3">
      <c r="A171" s="2" t="str">
        <f>([3]UKBuilding_List!A171)</f>
        <v>0205</v>
      </c>
      <c r="B171" s="3" t="str">
        <f>([3]UKBuilding_List!C171)</f>
        <v>Phi Mu</v>
      </c>
    </row>
    <row r="172" spans="1:2" x14ac:dyDescent="0.3">
      <c r="A172" s="2" t="str">
        <f>([3]UKBuilding_List!A172)</f>
        <v>0207</v>
      </c>
      <c r="B172" s="3" t="str">
        <f>([3]UKBuilding_List!C172)</f>
        <v>Arts Metal Building</v>
      </c>
    </row>
    <row r="173" spans="1:2" x14ac:dyDescent="0.3">
      <c r="A173" s="2" t="str">
        <f>([3]UKBuilding_List!A173)</f>
        <v>0210</v>
      </c>
      <c r="B173" s="3" t="str">
        <f>([3]UKBuilding_List!C173)</f>
        <v>Reynolds Warehouse #4</v>
      </c>
    </row>
    <row r="174" spans="1:2" x14ac:dyDescent="0.3">
      <c r="A174" s="2" t="str">
        <f>([3]UKBuilding_List!A174)</f>
        <v>0211</v>
      </c>
      <c r="B174" s="3" t="str">
        <f>([3]UKBuilding_List!C174)</f>
        <v>Maxwell Place Garage</v>
      </c>
    </row>
    <row r="175" spans="1:2" x14ac:dyDescent="0.3">
      <c r="A175" s="2" t="str">
        <f>([3]UKBuilding_List!A175)</f>
        <v>0212</v>
      </c>
      <c r="B175" s="3" t="str">
        <f>([3]UKBuilding_List!C175)</f>
        <v>Lancaster Aquatics</v>
      </c>
    </row>
    <row r="176" spans="1:2" x14ac:dyDescent="0.3">
      <c r="A176" s="2" t="str">
        <f>([3]UKBuilding_List!A176)</f>
        <v>0213</v>
      </c>
      <c r="B176" s="3" t="str">
        <f>([3]UKBuilding_List!C176)</f>
        <v>Boone Tennis Center</v>
      </c>
    </row>
    <row r="177" spans="1:2" x14ac:dyDescent="0.3">
      <c r="A177" s="2" t="str">
        <f>([3]UKBuilding_List!A177)</f>
        <v>0214</v>
      </c>
      <c r="B177" s="3" t="str">
        <f>([3]UKBuilding_List!C177)</f>
        <v>Flammable Storage Building</v>
      </c>
    </row>
    <row r="178" spans="1:2" x14ac:dyDescent="0.3">
      <c r="A178" s="2" t="str">
        <f>([3]UKBuilding_List!A178)</f>
        <v>0215</v>
      </c>
      <c r="B178" s="3" t="str">
        <f>([3]UKBuilding_List!C178)</f>
        <v>W. P. Garrigus Building</v>
      </c>
    </row>
    <row r="179" spans="1:2" x14ac:dyDescent="0.3">
      <c r="A179" s="2" t="str">
        <f>([3]UKBuilding_List!A179)</f>
        <v>0216</v>
      </c>
      <c r="B179" s="3" t="str">
        <f>([3]UKBuilding_List!C179)</f>
        <v>Multi-Disciplinary Research Lab #3</v>
      </c>
    </row>
    <row r="180" spans="1:2" x14ac:dyDescent="0.3">
      <c r="A180" s="2" t="str">
        <f>([3]UKBuilding_List!A180)</f>
        <v>0217</v>
      </c>
      <c r="B180" s="3" t="str">
        <f>([3]UKBuilding_List!C180)</f>
        <v>Electric Substation #2</v>
      </c>
    </row>
    <row r="181" spans="1:2" x14ac:dyDescent="0.3">
      <c r="A181" s="2" t="str">
        <f>([3]UKBuilding_List!A181)</f>
        <v>0219</v>
      </c>
      <c r="B181" s="3" t="str">
        <f>([3]UKBuilding_List!C181)</f>
        <v>Seaton Center</v>
      </c>
    </row>
    <row r="182" spans="1:2" x14ac:dyDescent="0.3">
      <c r="A182" s="2" t="str">
        <f>([3]UKBuilding_List!A182)</f>
        <v>0220</v>
      </c>
      <c r="B182" s="3" t="str">
        <f>([3]UKBuilding_List!C182)</f>
        <v>Bernard Johnson Student Rec Ctr</v>
      </c>
    </row>
    <row r="183" spans="1:2" x14ac:dyDescent="0.3">
      <c r="A183" s="2" t="str">
        <f>([3]UKBuilding_List!A183)</f>
        <v>0222</v>
      </c>
      <c r="B183" s="3" t="str">
        <f>([3]UKBuilding_List!C183)</f>
        <v>Commonwealth Stadium</v>
      </c>
    </row>
    <row r="184" spans="1:2" x14ac:dyDescent="0.3">
      <c r="A184" s="2" t="str">
        <f>([3]UKBuilding_List!A184)</f>
        <v>0223</v>
      </c>
      <c r="B184" s="3" t="str">
        <f>([3]UKBuilding_List!C184)</f>
        <v>Warren Wright Medical Plaza</v>
      </c>
    </row>
    <row r="185" spans="1:2" x14ac:dyDescent="0.3">
      <c r="A185" s="2" t="str">
        <f>([3]UKBuilding_List!A185)</f>
        <v>0224</v>
      </c>
      <c r="B185" s="3" t="str">
        <f>([3]UKBuilding_List!C185)</f>
        <v>Lucille Caudill Little Fine Arts Library</v>
      </c>
    </row>
    <row r="186" spans="1:2" x14ac:dyDescent="0.3">
      <c r="A186" s="2" t="str">
        <f>([3]UKBuilding_List!A186)</f>
        <v>0225</v>
      </c>
      <c r="B186" s="3" t="str">
        <f>([3]UKBuilding_List!C186)</f>
        <v>T H Morgan Biological Sciences</v>
      </c>
    </row>
    <row r="187" spans="1:2" x14ac:dyDescent="0.3">
      <c r="A187" s="2" t="str">
        <f>([3]UKBuilding_List!A187)</f>
        <v>0227</v>
      </c>
      <c r="B187" s="3" t="str">
        <f>([3]UKBuilding_List!C187)</f>
        <v>Recreation Equipment Storage Building</v>
      </c>
    </row>
    <row r="188" spans="1:2" x14ac:dyDescent="0.3">
      <c r="A188" s="2" t="str">
        <f>([3]UKBuilding_List!A188)</f>
        <v>0229</v>
      </c>
      <c r="B188" s="3" t="str">
        <f>([3]UKBuilding_List!C188)</f>
        <v>Agricultural Distribution Center</v>
      </c>
    </row>
    <row r="189" spans="1:2" x14ac:dyDescent="0.3">
      <c r="A189" s="2" t="str">
        <f>([3]UKBuilding_List!A189)</f>
        <v>0230</v>
      </c>
      <c r="B189" s="3" t="str">
        <f>([3]UKBuilding_List!C189)</f>
        <v>Sanders-Brown Center on Aging</v>
      </c>
    </row>
    <row r="190" spans="1:2" x14ac:dyDescent="0.3">
      <c r="A190" s="2" t="str">
        <f>([3]UKBuilding_List!A190)</f>
        <v>0231</v>
      </c>
      <c r="B190" s="3" t="str">
        <f>([3]UKBuilding_List!C190)</f>
        <v>Farm Maintenance Storage Shed</v>
      </c>
    </row>
    <row r="191" spans="1:2" x14ac:dyDescent="0.3">
      <c r="A191" s="2" t="str">
        <f>([3]UKBuilding_List!A191)</f>
        <v>0232</v>
      </c>
      <c r="B191" s="3" t="str">
        <f>([3]UKBuilding_List!C191)</f>
        <v>College of Nursing</v>
      </c>
    </row>
    <row r="192" spans="1:2" x14ac:dyDescent="0.3">
      <c r="A192" s="2" t="str">
        <f>([3]UKBuilding_List!A192)</f>
        <v>0235</v>
      </c>
      <c r="B192" s="3" t="str">
        <f>([3]UKBuilding_List!C192)</f>
        <v>John W Oswald Building</v>
      </c>
    </row>
    <row r="193" spans="1:2" x14ac:dyDescent="0.3">
      <c r="A193" s="2" t="str">
        <f>([3]UKBuilding_List!A193)</f>
        <v>0236</v>
      </c>
      <c r="B193" s="3" t="str">
        <f>([3]UKBuilding_List!C193)</f>
        <v>Kentucky Tobacco Research and Development Center</v>
      </c>
    </row>
    <row r="194" spans="1:2" x14ac:dyDescent="0.3">
      <c r="A194" s="2" t="str">
        <f>([3]UKBuilding_List!A194)</f>
        <v>0240</v>
      </c>
      <c r="B194" s="3" t="str">
        <f>([3]UKBuilding_List!C194)</f>
        <v>468 Rose Lane</v>
      </c>
    </row>
    <row r="195" spans="1:2" x14ac:dyDescent="0.3">
      <c r="A195" s="2" t="str">
        <f>([3]UKBuilding_List!A195)</f>
        <v>0241</v>
      </c>
      <c r="B195" s="3" t="str">
        <f>([3]UKBuilding_List!C195)</f>
        <v>Singletary Center for the Arts</v>
      </c>
    </row>
    <row r="196" spans="1:2" x14ac:dyDescent="0.3">
      <c r="A196" s="2" t="str">
        <f>([3]UKBuilding_List!A196)</f>
        <v>0243</v>
      </c>
      <c r="B196" s="3" t="str">
        <f>([3]UKBuilding_List!C196)</f>
        <v>Greg Page Apartments 1</v>
      </c>
    </row>
    <row r="197" spans="1:2" x14ac:dyDescent="0.3">
      <c r="A197" s="2" t="str">
        <f>([3]UKBuilding_List!A197)</f>
        <v>0244</v>
      </c>
      <c r="B197" s="3" t="str">
        <f>([3]UKBuilding_List!C197)</f>
        <v>Greg Page Apartments 2</v>
      </c>
    </row>
    <row r="198" spans="1:2" x14ac:dyDescent="0.3">
      <c r="A198" s="2" t="str">
        <f>([3]UKBuilding_List!A198)</f>
        <v>0245</v>
      </c>
      <c r="B198" s="3" t="str">
        <f>([3]UKBuilding_List!C198)</f>
        <v>Greg Page Apartments 3</v>
      </c>
    </row>
    <row r="199" spans="1:2" x14ac:dyDescent="0.3">
      <c r="A199" s="2" t="str">
        <f>([3]UKBuilding_List!A199)</f>
        <v>0246</v>
      </c>
      <c r="B199" s="3" t="str">
        <f>([3]UKBuilding_List!C199)</f>
        <v>Greg Page Apartments 4</v>
      </c>
    </row>
    <row r="200" spans="1:2" x14ac:dyDescent="0.3">
      <c r="A200" s="2" t="str">
        <f>([3]UKBuilding_List!A200)</f>
        <v>0247</v>
      </c>
      <c r="B200" s="3" t="str">
        <f>([3]UKBuilding_List!C200)</f>
        <v>Greg Page Apartments 5</v>
      </c>
    </row>
    <row r="201" spans="1:2" x14ac:dyDescent="0.3">
      <c r="A201" s="2" t="str">
        <f>([3]UKBuilding_List!A201)</f>
        <v>0248</v>
      </c>
      <c r="B201" s="3" t="str">
        <f>([3]UKBuilding_List!C201)</f>
        <v>Greg Page Apartments 6</v>
      </c>
    </row>
    <row r="202" spans="1:2" x14ac:dyDescent="0.3">
      <c r="A202" s="2" t="str">
        <f>([3]UKBuilding_List!A202)</f>
        <v>0249</v>
      </c>
      <c r="B202" s="3" t="str">
        <f>([3]UKBuilding_List!C202)</f>
        <v>Greg Page Apartments 7</v>
      </c>
    </row>
    <row r="203" spans="1:2" x14ac:dyDescent="0.3">
      <c r="A203" s="2" t="str">
        <f>([3]UKBuilding_List!A203)</f>
        <v>0250</v>
      </c>
      <c r="B203" s="3" t="str">
        <f>([3]UKBuilding_List!C203)</f>
        <v>Greg Page Apartments 8</v>
      </c>
    </row>
    <row r="204" spans="1:2" x14ac:dyDescent="0.3">
      <c r="A204" s="2" t="str">
        <f>([3]UKBuilding_List!A204)</f>
        <v>0252</v>
      </c>
      <c r="B204" s="3" t="str">
        <f>([3]UKBuilding_List!C204)</f>
        <v>Greg Page Apartments 10</v>
      </c>
    </row>
    <row r="205" spans="1:2" x14ac:dyDescent="0.3">
      <c r="A205" s="2" t="str">
        <f>([3]UKBuilding_List!A205)</f>
        <v>0253</v>
      </c>
      <c r="B205" s="3" t="str">
        <f>([3]UKBuilding_List!C205)</f>
        <v>Greg Page Apartments 11</v>
      </c>
    </row>
    <row r="206" spans="1:2" x14ac:dyDescent="0.3">
      <c r="A206" s="2" t="str">
        <f>([3]UKBuilding_List!A206)</f>
        <v>0254</v>
      </c>
      <c r="B206" s="3" t="str">
        <f>([3]UKBuilding_List!C206)</f>
        <v>Greg Page Apartments 12</v>
      </c>
    </row>
    <row r="207" spans="1:2" x14ac:dyDescent="0.3">
      <c r="A207" s="2" t="str">
        <f>([3]UKBuilding_List!A207)</f>
        <v>0255</v>
      </c>
      <c r="B207" s="3" t="str">
        <f>([3]UKBuilding_List!C207)</f>
        <v>Greg Page Apartments 13</v>
      </c>
    </row>
    <row r="208" spans="1:2" x14ac:dyDescent="0.3">
      <c r="A208" s="2" t="str">
        <f>([3]UKBuilding_List!A208)</f>
        <v>0256</v>
      </c>
      <c r="B208" s="3" t="str">
        <f>([3]UKBuilding_List!C208)</f>
        <v>Greg Page Apartments 14</v>
      </c>
    </row>
    <row r="209" spans="1:2" x14ac:dyDescent="0.3">
      <c r="A209" s="2" t="str">
        <f>([3]UKBuilding_List!A209)</f>
        <v>0257</v>
      </c>
      <c r="B209" s="3" t="str">
        <f>([3]UKBuilding_List!C209)</f>
        <v>Greg Page Apartments 15</v>
      </c>
    </row>
    <row r="210" spans="1:2" x14ac:dyDescent="0.3">
      <c r="A210" s="2" t="str">
        <f>([3]UKBuilding_List!A210)</f>
        <v>0258</v>
      </c>
      <c r="B210" s="3" t="str">
        <f>([3]UKBuilding_List!C210)</f>
        <v>Greg Page Apartments 16</v>
      </c>
    </row>
    <row r="211" spans="1:2" x14ac:dyDescent="0.3">
      <c r="A211" s="2" t="str">
        <f>([3]UKBuilding_List!A211)</f>
        <v>0259</v>
      </c>
      <c r="B211" s="3" t="str">
        <f>([3]UKBuilding_List!C211)</f>
        <v>Greg Page Apartments 17</v>
      </c>
    </row>
    <row r="212" spans="1:2" x14ac:dyDescent="0.3">
      <c r="A212" s="2" t="str">
        <f>([3]UKBuilding_List!A212)</f>
        <v>0260</v>
      </c>
      <c r="B212" s="3" t="str">
        <f>([3]UKBuilding_List!C212)</f>
        <v>Greg Page Apartments 18</v>
      </c>
    </row>
    <row r="213" spans="1:2" x14ac:dyDescent="0.3">
      <c r="A213" s="2" t="str">
        <f>([3]UKBuilding_List!A213)</f>
        <v>0261</v>
      </c>
      <c r="B213" s="3" t="str">
        <f>([3]UKBuilding_List!C213)</f>
        <v>Greg Page Apartments 19</v>
      </c>
    </row>
    <row r="214" spans="1:2" x14ac:dyDescent="0.3">
      <c r="A214" s="2" t="str">
        <f>([3]UKBuilding_List!A214)</f>
        <v>0262</v>
      </c>
      <c r="B214" s="3" t="str">
        <f>([3]UKBuilding_List!C214)</f>
        <v>Greg Page Apartments 20</v>
      </c>
    </row>
    <row r="215" spans="1:2" x14ac:dyDescent="0.3">
      <c r="A215" s="2" t="str">
        <f>([3]UKBuilding_List!A215)</f>
        <v>0263</v>
      </c>
      <c r="B215" s="3" t="str">
        <f>([3]UKBuilding_List!C215)</f>
        <v>Greg Page Apartments 21</v>
      </c>
    </row>
    <row r="216" spans="1:2" x14ac:dyDescent="0.3">
      <c r="A216" s="2" t="str">
        <f>([3]UKBuilding_List!A216)</f>
        <v>0264</v>
      </c>
      <c r="B216" s="3" t="str">
        <f>([3]UKBuilding_List!C216)</f>
        <v>Greg Page Apartments 22</v>
      </c>
    </row>
    <row r="217" spans="1:2" x14ac:dyDescent="0.3">
      <c r="A217" s="2" t="str">
        <f>([3]UKBuilding_List!A217)</f>
        <v>0265</v>
      </c>
      <c r="B217" s="3" t="str">
        <f>([3]UKBuilding_List!C217)</f>
        <v>Greg Page Apartments 23</v>
      </c>
    </row>
    <row r="218" spans="1:2" x14ac:dyDescent="0.3">
      <c r="A218" s="2" t="str">
        <f>([3]UKBuilding_List!A218)</f>
        <v>0266</v>
      </c>
      <c r="B218" s="3" t="str">
        <f>([3]UKBuilding_List!C218)</f>
        <v>Greg Page Apartments 24</v>
      </c>
    </row>
    <row r="219" spans="1:2" x14ac:dyDescent="0.3">
      <c r="A219" s="2" t="str">
        <f>([3]UKBuilding_List!A219)</f>
        <v>0267</v>
      </c>
      <c r="B219" s="3" t="str">
        <f>([3]UKBuilding_List!C219)</f>
        <v>Greg Page Apartments 25</v>
      </c>
    </row>
    <row r="220" spans="1:2" x14ac:dyDescent="0.3">
      <c r="A220" s="2" t="str">
        <f>([3]UKBuilding_List!A220)</f>
        <v>0268</v>
      </c>
      <c r="B220" s="3" t="str">
        <f>([3]UKBuilding_List!C220)</f>
        <v>Greg Page Food Storage Laundry</v>
      </c>
    </row>
    <row r="221" spans="1:2" x14ac:dyDescent="0.3">
      <c r="A221" s="2" t="str">
        <f>([3]UKBuilding_List!A221)</f>
        <v>0269</v>
      </c>
      <c r="B221" s="3" t="str">
        <f>([3]UKBuilding_List!C221)</f>
        <v>Communications Building</v>
      </c>
    </row>
    <row r="222" spans="1:2" x14ac:dyDescent="0.3">
      <c r="A222" s="2" t="str">
        <f>([3]UKBuilding_List!A222)</f>
        <v>0272</v>
      </c>
      <c r="B222" s="3" t="str">
        <f>([3]UKBuilding_List!C222)</f>
        <v>Information Building</v>
      </c>
    </row>
    <row r="223" spans="1:2" x14ac:dyDescent="0.3">
      <c r="A223" s="2" t="str">
        <f>([3]UKBuilding_List!A223)</f>
        <v>0274</v>
      </c>
      <c r="B223" s="3" t="str">
        <f>([3]UKBuilding_List!C223)</f>
        <v>Moloney Building</v>
      </c>
    </row>
    <row r="224" spans="1:2" x14ac:dyDescent="0.3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x14ac:dyDescent="0.3">
      <c r="A225" s="2" t="str">
        <f>([3]UKBuilding_List!A225)</f>
        <v>0276</v>
      </c>
      <c r="B225" s="3" t="str">
        <f>([3]UKBuilding_List!C225)</f>
        <v>Charles E. Barnhart Building</v>
      </c>
    </row>
    <row r="226" spans="1:2" x14ac:dyDescent="0.3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x14ac:dyDescent="0.3">
      <c r="A227" s="2" t="str">
        <f>([3]UKBuilding_List!A227)</f>
        <v>0278</v>
      </c>
      <c r="B227" s="3" t="str">
        <f>([3]UKBuilding_List!C227)</f>
        <v>PPD Storage Building</v>
      </c>
    </row>
    <row r="228" spans="1:2" x14ac:dyDescent="0.3">
      <c r="A228" s="2" t="str">
        <f>([3]UKBuilding_List!A228)</f>
        <v>0279</v>
      </c>
      <c r="B228" s="3" t="str">
        <f>([3]UKBuilding_List!C228)</f>
        <v>BIRP Building</v>
      </c>
    </row>
    <row r="229" spans="1:2" x14ac:dyDescent="0.3">
      <c r="A229" s="2" t="str">
        <f>([3]UKBuilding_List!A229)</f>
        <v>0280</v>
      </c>
      <c r="B229" s="3" t="str">
        <f>([3]UKBuilding_List!C229)</f>
        <v>The Football Training Facility</v>
      </c>
    </row>
    <row r="230" spans="1:2" x14ac:dyDescent="0.3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x14ac:dyDescent="0.3">
      <c r="A231" s="2" t="str">
        <f>([3]UKBuilding_List!A231)</f>
        <v>0282</v>
      </c>
      <c r="B231" s="3" t="str">
        <f>([3]UKBuilding_List!C231)</f>
        <v>Gas Storage Building</v>
      </c>
    </row>
    <row r="232" spans="1:2" x14ac:dyDescent="0.3">
      <c r="A232" s="2" t="str">
        <f>([3]UKBuilding_List!A232)</f>
        <v>0283</v>
      </c>
      <c r="B232" s="3" t="str">
        <f>([3]UKBuilding_List!C232)</f>
        <v>Hagan Baseball Stadium</v>
      </c>
    </row>
    <row r="233" spans="1:2" x14ac:dyDescent="0.3">
      <c r="A233" s="2" t="str">
        <f>([3]UKBuilding_List!A233)</f>
        <v>0284</v>
      </c>
      <c r="B233" s="3" t="str">
        <f>([3]UKBuilding_List!C233)</f>
        <v>Kentucky Clinic</v>
      </c>
    </row>
    <row r="234" spans="1:2" x14ac:dyDescent="0.3">
      <c r="A234" s="2" t="str">
        <f>([3]UKBuilding_List!A234)</f>
        <v>0285</v>
      </c>
      <c r="B234" s="3" t="str">
        <f>([3]UKBuilding_List!C234)</f>
        <v>Nutter Field House</v>
      </c>
    </row>
    <row r="235" spans="1:2" x14ac:dyDescent="0.3">
      <c r="A235" s="2" t="str">
        <f>([3]UKBuilding_List!A235)</f>
        <v>0286</v>
      </c>
      <c r="B235" s="3" t="str">
        <f>([3]UKBuilding_List!C235)</f>
        <v>ASTeCC</v>
      </c>
    </row>
    <row r="236" spans="1:2" x14ac:dyDescent="0.3">
      <c r="A236" s="2" t="str">
        <f>([3]UKBuilding_List!A236)</f>
        <v>0287</v>
      </c>
      <c r="B236" s="3" t="str">
        <f>([3]UKBuilding_List!C236)</f>
        <v>Electric HVAC Building</v>
      </c>
    </row>
    <row r="237" spans="1:2" x14ac:dyDescent="0.3">
      <c r="A237" s="2" t="str">
        <f>([3]UKBuilding_List!A237)</f>
        <v>0288</v>
      </c>
      <c r="B237" s="3" t="str">
        <f>([3]UKBuilding_List!C237)</f>
        <v>PPD Greenhouse</v>
      </c>
    </row>
    <row r="238" spans="1:2" x14ac:dyDescent="0.3">
      <c r="A238" s="2" t="str">
        <f>([3]UKBuilding_List!A238)</f>
        <v>0289</v>
      </c>
      <c r="B238" s="3" t="str">
        <f>([3]UKBuilding_List!C238)</f>
        <v>Hazardous Waste Storage</v>
      </c>
    </row>
    <row r="239" spans="1:2" x14ac:dyDescent="0.3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x14ac:dyDescent="0.3">
      <c r="A240" s="2" t="str">
        <f>([3]UKBuilding_List!A240)</f>
        <v>0294</v>
      </c>
      <c r="B240" s="3" t="str">
        <f>([3]UKBuilding_List!C240)</f>
        <v>Gill Heart Institute</v>
      </c>
    </row>
    <row r="241" spans="1:2" x14ac:dyDescent="0.3">
      <c r="A241" s="2" t="str">
        <f>([3]UKBuilding_List!A241)</f>
        <v>0297</v>
      </c>
      <c r="B241" s="3" t="str">
        <f>([3]UKBuilding_List!C241)</f>
        <v>Dental Science Building</v>
      </c>
    </row>
    <row r="242" spans="1:2" x14ac:dyDescent="0.3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x14ac:dyDescent="0.3">
      <c r="A243" s="2" t="str">
        <f>([3]UKBuilding_List!A243)</f>
        <v>0300</v>
      </c>
      <c r="B243" s="3" t="str">
        <f>([3]UKBuilding_List!C243)</f>
        <v>Arboretum Tool Shed</v>
      </c>
    </row>
    <row r="244" spans="1:2" x14ac:dyDescent="0.3">
      <c r="A244" s="2" t="str">
        <f>([3]UKBuilding_List!A244)</f>
        <v>0301</v>
      </c>
      <c r="B244" s="3" t="str">
        <f>([3]UKBuilding_List!C244)</f>
        <v>154 Bonnie Brae</v>
      </c>
    </row>
    <row r="245" spans="1:2" x14ac:dyDescent="0.3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x14ac:dyDescent="0.3">
      <c r="A246" s="2" t="str">
        <f>([3]UKBuilding_List!A246)</f>
        <v>0303</v>
      </c>
      <c r="B246" s="3" t="str">
        <f>([3]UKBuilding_List!C246)</f>
        <v>Arboretum Restrooms</v>
      </c>
    </row>
    <row r="247" spans="1:2" x14ac:dyDescent="0.3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x14ac:dyDescent="0.3">
      <c r="A248" s="2" t="str">
        <f>([3]UKBuilding_List!A248)</f>
        <v>0312</v>
      </c>
      <c r="B248" s="3" t="str">
        <f>([3]UKBuilding_List!C248)</f>
        <v>Plant Sciences</v>
      </c>
    </row>
    <row r="249" spans="1:2" x14ac:dyDescent="0.3">
      <c r="A249" s="2" t="str">
        <f>([3]UKBuilding_List!A249)</f>
        <v>0313</v>
      </c>
      <c r="B249" s="3" t="str">
        <f>([3]UKBuilding_List!C249)</f>
        <v>455 Woodland Ave</v>
      </c>
    </row>
    <row r="250" spans="1:2" x14ac:dyDescent="0.3">
      <c r="A250" s="2" t="str">
        <f>([3]UKBuilding_List!A250)</f>
        <v>0314</v>
      </c>
      <c r="B250" s="3" t="str">
        <f>([3]UKBuilding_List!C250)</f>
        <v>252 East Maxwell St</v>
      </c>
    </row>
    <row r="251" spans="1:2" x14ac:dyDescent="0.3">
      <c r="A251" s="2" t="str">
        <f>([3]UKBuilding_List!A251)</f>
        <v>0315</v>
      </c>
      <c r="B251" s="3" t="str">
        <f>([3]UKBuilding_List!C251)</f>
        <v>206 East Maxwell St</v>
      </c>
    </row>
    <row r="252" spans="1:2" x14ac:dyDescent="0.3">
      <c r="A252" s="2" t="str">
        <f>([3]UKBuilding_List!A252)</f>
        <v>0317</v>
      </c>
      <c r="B252" s="3" t="str">
        <f>([3]UKBuilding_List!C252)</f>
        <v>408 Pennsylvania Ct</v>
      </c>
    </row>
    <row r="253" spans="1:2" x14ac:dyDescent="0.3">
      <c r="A253" s="2" t="str">
        <f>([3]UKBuilding_List!A253)</f>
        <v>0324</v>
      </c>
      <c r="B253" s="3" t="str">
        <f>([3]UKBuilding_List!C253)</f>
        <v>315 Scott St</v>
      </c>
    </row>
    <row r="254" spans="1:2" x14ac:dyDescent="0.3">
      <c r="A254" s="2" t="str">
        <f>([3]UKBuilding_List!A254)</f>
        <v>0325</v>
      </c>
      <c r="B254" s="3" t="str">
        <f>([3]UKBuilding_List!C254)</f>
        <v>317 Scott St</v>
      </c>
    </row>
    <row r="255" spans="1:2" x14ac:dyDescent="0.3">
      <c r="A255" s="2" t="str">
        <f>([3]UKBuilding_List!A255)</f>
        <v>0327</v>
      </c>
      <c r="B255" s="3" t="str">
        <f>([3]UKBuilding_List!C255)</f>
        <v>321 Scott St</v>
      </c>
    </row>
    <row r="256" spans="1:2" x14ac:dyDescent="0.3">
      <c r="A256" s="2" t="str">
        <f>([3]UKBuilding_List!A256)</f>
        <v>0333</v>
      </c>
      <c r="B256" s="3" t="str">
        <f>([3]UKBuilding_List!C256)</f>
        <v>641 South Limestone St</v>
      </c>
    </row>
    <row r="257" spans="1:2" x14ac:dyDescent="0.3">
      <c r="A257" s="2" t="str">
        <f>([3]UKBuilding_List!A257)</f>
        <v>0336</v>
      </c>
      <c r="B257" s="3" t="str">
        <f>([3]UKBuilding_List!C257)</f>
        <v>Thomas D Clark Building</v>
      </c>
    </row>
    <row r="258" spans="1:2" x14ac:dyDescent="0.3">
      <c r="A258" s="2" t="str">
        <f>([3]UKBuilding_List!A258)</f>
        <v>0337</v>
      </c>
      <c r="B258" s="3" t="str">
        <f>([3]UKBuilding_List!C258)</f>
        <v>663 South Limestone Garage</v>
      </c>
    </row>
    <row r="259" spans="1:2" x14ac:dyDescent="0.3">
      <c r="A259" s="2" t="str">
        <f>([3]UKBuilding_List!A259)</f>
        <v>0343</v>
      </c>
      <c r="B259" s="3" t="str">
        <f>([3]UKBuilding_List!C259)</f>
        <v>Bingham Davis House</v>
      </c>
    </row>
    <row r="260" spans="1:2" x14ac:dyDescent="0.3">
      <c r="A260" s="2" t="str">
        <f>([3]UKBuilding_List!A260)</f>
        <v>0344</v>
      </c>
      <c r="B260" s="3" t="str">
        <f>([3]UKBuilding_List!C260)</f>
        <v>Raymond F. Betts House</v>
      </c>
    </row>
    <row r="261" spans="1:2" x14ac:dyDescent="0.3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x14ac:dyDescent="0.3">
      <c r="A262" s="2" t="str">
        <f>([3]UKBuilding_List!A262)</f>
        <v>0346</v>
      </c>
      <c r="B262" s="3" t="str">
        <f>([3]UKBuilding_List!C262)</f>
        <v>654 Maxwelton Ct</v>
      </c>
    </row>
    <row r="263" spans="1:2" x14ac:dyDescent="0.3">
      <c r="A263" s="2" t="str">
        <f>([3]UKBuilding_List!A263)</f>
        <v>0347</v>
      </c>
      <c r="B263" s="3" t="str">
        <f>([3]UKBuilding_List!C263)</f>
        <v>624 Maxwelton Ct</v>
      </c>
    </row>
    <row r="264" spans="1:2" x14ac:dyDescent="0.3">
      <c r="A264" s="2" t="str">
        <f>([3]UKBuilding_List!A264)</f>
        <v>0348</v>
      </c>
      <c r="B264" s="3" t="str">
        <f>([3]UKBuilding_List!C264)</f>
        <v>626 Maxwelton Ct</v>
      </c>
    </row>
    <row r="265" spans="1:2" x14ac:dyDescent="0.3">
      <c r="A265" s="2" t="str">
        <f>([3]UKBuilding_List!A265)</f>
        <v>0349</v>
      </c>
      <c r="B265" s="3" t="str">
        <f>([3]UKBuilding_List!C265)</f>
        <v>641 Maxwelton Ct</v>
      </c>
    </row>
    <row r="266" spans="1:2" x14ac:dyDescent="0.3">
      <c r="A266" s="2" t="str">
        <f>([3]UKBuilding_List!A266)</f>
        <v>0350</v>
      </c>
      <c r="B266" s="3" t="str">
        <f>([3]UKBuilding_List!C266)</f>
        <v>643 Maxwelton Ct</v>
      </c>
    </row>
    <row r="267" spans="1:2" x14ac:dyDescent="0.3">
      <c r="A267" s="2" t="str">
        <f>([3]UKBuilding_List!A267)</f>
        <v>0351</v>
      </c>
      <c r="B267" s="3" t="str">
        <f>([3]UKBuilding_List!C267)</f>
        <v>644 Maxwelton Ct</v>
      </c>
    </row>
    <row r="268" spans="1:2" x14ac:dyDescent="0.3">
      <c r="A268" s="2" t="str">
        <f>([3]UKBuilding_List!A268)</f>
        <v>0353</v>
      </c>
      <c r="B268" s="3" t="str">
        <f>([3]UKBuilding_List!C268)</f>
        <v>520 Oldham Ct</v>
      </c>
    </row>
    <row r="269" spans="1:2" x14ac:dyDescent="0.3">
      <c r="A269" s="2" t="str">
        <f>([3]UKBuilding_List!A269)</f>
        <v>0355</v>
      </c>
      <c r="B269" s="3" t="str">
        <f>([3]UKBuilding_List!C269)</f>
        <v>123 State St</v>
      </c>
    </row>
    <row r="270" spans="1:2" x14ac:dyDescent="0.3">
      <c r="A270" s="2" t="str">
        <f>([3]UKBuilding_List!A270)</f>
        <v>0356</v>
      </c>
      <c r="B270" s="3" t="str">
        <f>([3]UKBuilding_List!C270)</f>
        <v>119 State St</v>
      </c>
    </row>
    <row r="271" spans="1:2" x14ac:dyDescent="0.3">
      <c r="A271" s="2" t="str">
        <f>([3]UKBuilding_List!A271)</f>
        <v>0360</v>
      </c>
      <c r="B271" s="3" t="str">
        <f>([3]UKBuilding_List!C271)</f>
        <v>400 Pennsylvania Ct</v>
      </c>
    </row>
    <row r="272" spans="1:2" x14ac:dyDescent="0.3">
      <c r="A272" s="2" t="str">
        <f>([3]UKBuilding_List!A272)</f>
        <v>0361</v>
      </c>
      <c r="B272" s="3" t="str">
        <f>([3]UKBuilding_List!C272)</f>
        <v>402 Pennsylvania Ct</v>
      </c>
    </row>
    <row r="273" spans="1:2" x14ac:dyDescent="0.3">
      <c r="A273" s="2" t="str">
        <f>([3]UKBuilding_List!A273)</f>
        <v>0362</v>
      </c>
      <c r="B273" s="3" t="str">
        <f>([3]UKBuilding_List!C273)</f>
        <v>405 Pennsylvania Ct</v>
      </c>
    </row>
    <row r="274" spans="1:2" x14ac:dyDescent="0.3">
      <c r="A274" s="2" t="str">
        <f>([3]UKBuilding_List!A274)</f>
        <v>0363</v>
      </c>
      <c r="B274" s="3" t="str">
        <f>([3]UKBuilding_List!C274)</f>
        <v>406 Pennsylvania Ct</v>
      </c>
    </row>
    <row r="275" spans="1:2" x14ac:dyDescent="0.3">
      <c r="A275" s="2" t="str">
        <f>([3]UKBuilding_List!A275)</f>
        <v>0365</v>
      </c>
      <c r="B275" s="3" t="str">
        <f>([3]UKBuilding_List!C275)</f>
        <v>410 Pennsylvania Ct</v>
      </c>
    </row>
    <row r="276" spans="1:2" x14ac:dyDescent="0.3">
      <c r="A276" s="2" t="str">
        <f>([3]UKBuilding_List!A276)</f>
        <v>0377</v>
      </c>
      <c r="B276" s="3" t="str">
        <f>([3]UKBuilding_List!C276)</f>
        <v>319 Rose Lane</v>
      </c>
    </row>
    <row r="277" spans="1:2" x14ac:dyDescent="0.3">
      <c r="A277" s="2" t="str">
        <f>([3]UKBuilding_List!A277)</f>
        <v>0378</v>
      </c>
      <c r="B277" s="3" t="str">
        <f>([3]UKBuilding_List!C277)</f>
        <v>321 Rose Lane</v>
      </c>
    </row>
    <row r="278" spans="1:2" x14ac:dyDescent="0.3">
      <c r="A278" s="2" t="str">
        <f>([3]UKBuilding_List!A278)</f>
        <v>0381</v>
      </c>
      <c r="B278" s="3" t="str">
        <f>([3]UKBuilding_List!C278)</f>
        <v>162-164 Gazette Avenue</v>
      </c>
    </row>
    <row r="279" spans="1:2" x14ac:dyDescent="0.3">
      <c r="A279" s="2" t="str">
        <f>([3]UKBuilding_List!A279)</f>
        <v>0382</v>
      </c>
      <c r="B279" s="3" t="str">
        <f>([3]UKBuilding_List!C279)</f>
        <v>Sky Blue Solar House</v>
      </c>
    </row>
    <row r="280" spans="1:2" x14ac:dyDescent="0.3">
      <c r="A280" s="2" t="str">
        <f>([3]UKBuilding_List!A280)</f>
        <v>0386</v>
      </c>
      <c r="B280" s="3" t="str">
        <f>([3]UKBuilding_List!C280)</f>
        <v>150 Gazette Avenue</v>
      </c>
    </row>
    <row r="281" spans="1:2" x14ac:dyDescent="0.3">
      <c r="A281" s="2" t="str">
        <f>([3]UKBuilding_List!A281)</f>
        <v>0390</v>
      </c>
      <c r="B281" s="3" t="str">
        <f>([3]UKBuilding_List!C281)</f>
        <v>Bus Shelter #1</v>
      </c>
    </row>
    <row r="282" spans="1:2" x14ac:dyDescent="0.3">
      <c r="A282" s="2" t="str">
        <f>([3]UKBuilding_List!A282)</f>
        <v>0391</v>
      </c>
      <c r="B282" s="3" t="str">
        <f>([3]UKBuilding_List!C282)</f>
        <v>Bus Shelter #2</v>
      </c>
    </row>
    <row r="283" spans="1:2" x14ac:dyDescent="0.3">
      <c r="A283" s="2" t="str">
        <f>([3]UKBuilding_List!A283)</f>
        <v>0392</v>
      </c>
      <c r="B283" s="3" t="str">
        <f>([3]UKBuilding_List!C283)</f>
        <v>Bus Shelter #3</v>
      </c>
    </row>
    <row r="284" spans="1:2" x14ac:dyDescent="0.3">
      <c r="A284" s="2" t="str">
        <f>([3]UKBuilding_List!A284)</f>
        <v>0393</v>
      </c>
      <c r="B284" s="3" t="str">
        <f>([3]UKBuilding_List!C284)</f>
        <v>Bus Shelter #7</v>
      </c>
    </row>
    <row r="285" spans="1:2" x14ac:dyDescent="0.3">
      <c r="A285" s="2" t="str">
        <f>([3]UKBuilding_List!A285)</f>
        <v>0394</v>
      </c>
      <c r="B285" s="3" t="str">
        <f>([3]UKBuilding_List!C285)</f>
        <v>Bus Shelter #6</v>
      </c>
    </row>
    <row r="286" spans="1:2" x14ac:dyDescent="0.3">
      <c r="A286" s="2" t="str">
        <f>([3]UKBuilding_List!A286)</f>
        <v>0397</v>
      </c>
      <c r="B286" s="3" t="str">
        <f>([3]UKBuilding_List!C286)</f>
        <v>Bus Shelter #9</v>
      </c>
    </row>
    <row r="287" spans="1:2" x14ac:dyDescent="0.3">
      <c r="A287" s="2" t="str">
        <f>([3]UKBuilding_List!A287)</f>
        <v>0398</v>
      </c>
      <c r="B287" s="3" t="str">
        <f>([3]UKBuilding_List!C287)</f>
        <v>Bus Shelter #10</v>
      </c>
    </row>
    <row r="288" spans="1:2" x14ac:dyDescent="0.3">
      <c r="A288" s="2" t="str">
        <f>([3]UKBuilding_List!A288)</f>
        <v>0399</v>
      </c>
      <c r="B288" s="3" t="str">
        <f>([3]UKBuilding_List!C288)</f>
        <v>Bus Shelter #11</v>
      </c>
    </row>
    <row r="289" spans="1:2" x14ac:dyDescent="0.3">
      <c r="A289" s="2" t="str">
        <f>([3]UKBuilding_List!A289)</f>
        <v>0400</v>
      </c>
      <c r="B289" s="3" t="str">
        <f>([3]UKBuilding_List!C289)</f>
        <v>Ellen H. Richards House</v>
      </c>
    </row>
    <row r="290" spans="1:2" x14ac:dyDescent="0.3">
      <c r="A290" s="2" t="str">
        <f>([3]UKBuilding_List!A290)</f>
        <v>0401</v>
      </c>
      <c r="B290" s="3" t="str">
        <f>([3]UKBuilding_List!C290)</f>
        <v>Weldon House</v>
      </c>
    </row>
    <row r="291" spans="1:2" x14ac:dyDescent="0.3">
      <c r="A291" s="2" t="str">
        <f>([3]UKBuilding_List!A291)</f>
        <v>0409</v>
      </c>
      <c r="B291" s="3" t="str">
        <f>([3]UKBuilding_List!C291)</f>
        <v>341-343 Scott St</v>
      </c>
    </row>
    <row r="292" spans="1:2" x14ac:dyDescent="0.3">
      <c r="A292" s="2" t="str">
        <f>([3]UKBuilding_List!A292)</f>
        <v>0412</v>
      </c>
      <c r="B292" s="3" t="str">
        <f>([3]UKBuilding_List!C292)</f>
        <v>403 Pennsylvania Ct</v>
      </c>
    </row>
    <row r="293" spans="1:2" x14ac:dyDescent="0.3">
      <c r="A293" s="2" t="str">
        <f>([3]UKBuilding_List!A293)</f>
        <v>0413</v>
      </c>
      <c r="B293" s="3" t="str">
        <f>([3]UKBuilding_List!C293)</f>
        <v>Softball/Soccer Locker Rooms</v>
      </c>
    </row>
    <row r="294" spans="1:2" x14ac:dyDescent="0.3">
      <c r="A294" s="2" t="str">
        <f>([3]UKBuilding_List!A294)</f>
        <v>0416</v>
      </c>
      <c r="B294" s="3" t="str">
        <f>([3]UKBuilding_List!C294)</f>
        <v>Bus Shelter #12</v>
      </c>
    </row>
    <row r="295" spans="1:2" x14ac:dyDescent="0.3">
      <c r="A295" s="2" t="str">
        <f>([3]UKBuilding_List!A295)</f>
        <v>0417</v>
      </c>
      <c r="B295" s="3" t="str">
        <f>([3]UKBuilding_List!C295)</f>
        <v>660 South Limestone</v>
      </c>
    </row>
    <row r="296" spans="1:2" x14ac:dyDescent="0.3">
      <c r="A296" s="2" t="str">
        <f>([3]UKBuilding_List!A296)</f>
        <v>0418</v>
      </c>
      <c r="B296" s="3" t="str">
        <f>([3]UKBuilding_List!C296)</f>
        <v>Bus Shelter #4</v>
      </c>
    </row>
    <row r="297" spans="1:2" x14ac:dyDescent="0.3">
      <c r="A297" s="2" t="str">
        <f>([3]UKBuilding_List!A297)</f>
        <v>0419</v>
      </c>
      <c r="B297" s="3" t="str">
        <f>([3]UKBuilding_List!C297)</f>
        <v>Bus Shelter #13</v>
      </c>
    </row>
    <row r="298" spans="1:2" x14ac:dyDescent="0.3">
      <c r="A298" s="2" t="str">
        <f>([3]UKBuilding_List!A298)</f>
        <v>0420</v>
      </c>
      <c r="B298" s="3" t="str">
        <f>([3]UKBuilding_List!C298)</f>
        <v>424 Euclid Avenue</v>
      </c>
    </row>
    <row r="299" spans="1:2" x14ac:dyDescent="0.3">
      <c r="A299" s="2" t="str">
        <f>([3]UKBuilding_List!A299)</f>
        <v>0432</v>
      </c>
      <c r="B299" s="3" t="str">
        <f>([3]UKBuilding_List!C299)</f>
        <v>Commonwealth House</v>
      </c>
    </row>
    <row r="300" spans="1:2" x14ac:dyDescent="0.3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x14ac:dyDescent="0.3">
      <c r="A301" s="2" t="str">
        <f>([3]UKBuilding_List!A301)</f>
        <v>0442</v>
      </c>
      <c r="B301" s="3" t="str">
        <f>([3]UKBuilding_List!C301)</f>
        <v>Ligon House</v>
      </c>
    </row>
    <row r="302" spans="1:2" x14ac:dyDescent="0.3">
      <c r="A302" s="2" t="str">
        <f>([3]UKBuilding_List!A302)</f>
        <v>0446</v>
      </c>
      <c r="B302" s="3" t="str">
        <f>([3]UKBuilding_List!C302)</f>
        <v>John Cropp Softball Stadium</v>
      </c>
    </row>
    <row r="303" spans="1:2" x14ac:dyDescent="0.3">
      <c r="A303" s="2" t="str">
        <f>([3]UKBuilding_List!A303)</f>
        <v>0447</v>
      </c>
      <c r="B303" s="3" t="str">
        <f>([3]UKBuilding_List!C303)</f>
        <v>Hitting Pavilion</v>
      </c>
    </row>
    <row r="304" spans="1:2" x14ac:dyDescent="0.3">
      <c r="A304" s="2" t="str">
        <f>([3]UKBuilding_List!A304)</f>
        <v>0448</v>
      </c>
      <c r="B304" s="3" t="str">
        <f>([3]UKBuilding_List!C304)</f>
        <v>Football Storage Shed</v>
      </c>
    </row>
    <row r="305" spans="1:2" x14ac:dyDescent="0.3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x14ac:dyDescent="0.3">
      <c r="A306" s="2" t="str">
        <f>([3]UKBuilding_List!A306)</f>
        <v>0453</v>
      </c>
      <c r="B306" s="3" t="str">
        <f>([3]UKBuilding_List!C306)</f>
        <v>Shively Grounds Building</v>
      </c>
    </row>
    <row r="307" spans="1:2" x14ac:dyDescent="0.3">
      <c r="A307" s="2" t="str">
        <f>([3]UKBuilding_List!A307)</f>
        <v>0456</v>
      </c>
      <c r="B307" s="3" t="str">
        <f>([3]UKBuilding_List!C307)</f>
        <v>W.T. Young Library</v>
      </c>
    </row>
    <row r="308" spans="1:2" x14ac:dyDescent="0.3">
      <c r="A308" s="2" t="str">
        <f>([3]UKBuilding_List!A308)</f>
        <v>0460</v>
      </c>
      <c r="B308" s="3" t="str">
        <f>([3]UKBuilding_List!C308)</f>
        <v>149 Transcript Ave</v>
      </c>
    </row>
    <row r="309" spans="1:2" x14ac:dyDescent="0.3">
      <c r="A309" s="2" t="str">
        <f>([3]UKBuilding_List!A309)</f>
        <v>0461</v>
      </c>
      <c r="B309" s="3" t="str">
        <f>([3]UKBuilding_List!C309)</f>
        <v>153 Transcript Ave</v>
      </c>
    </row>
    <row r="310" spans="1:2" x14ac:dyDescent="0.3">
      <c r="A310" s="2" t="str">
        <f>([3]UKBuilding_List!A310)</f>
        <v>0462</v>
      </c>
      <c r="B310" s="3" t="str">
        <f>([3]UKBuilding_List!C310)</f>
        <v>Limestone Park I</v>
      </c>
    </row>
    <row r="311" spans="1:2" x14ac:dyDescent="0.3">
      <c r="A311" s="2" t="str">
        <f>([3]UKBuilding_List!A311)</f>
        <v>0463</v>
      </c>
      <c r="B311" s="3" t="str">
        <f>([3]UKBuilding_List!C311)</f>
        <v>Limestone Park II</v>
      </c>
    </row>
    <row r="312" spans="1:2" x14ac:dyDescent="0.3">
      <c r="A312" s="2" t="str">
        <f>([3]UKBuilding_List!A312)</f>
        <v>0467</v>
      </c>
      <c r="B312" s="3" t="str">
        <f>([3]UKBuilding_List!C312)</f>
        <v>220 Transcript Ave</v>
      </c>
    </row>
    <row r="313" spans="1:2" x14ac:dyDescent="0.3">
      <c r="A313" s="2" t="str">
        <f>([3]UKBuilding_List!A313)</f>
        <v>0473</v>
      </c>
      <c r="B313" s="3" t="str">
        <f>([3]UKBuilding_List!C313)</f>
        <v>505 Oldham Ct</v>
      </c>
    </row>
    <row r="314" spans="1:2" x14ac:dyDescent="0.3">
      <c r="A314" s="2" t="str">
        <f>([3]UKBuilding_List!A314)</f>
        <v>0481</v>
      </c>
      <c r="B314" s="3" t="str">
        <f>([3]UKBuilding_List!C314)</f>
        <v>LCC Academic Tech Building</v>
      </c>
    </row>
    <row r="315" spans="1:2" x14ac:dyDescent="0.3">
      <c r="A315" s="2" t="str">
        <f>([3]UKBuilding_List!A315)</f>
        <v>0482</v>
      </c>
      <c r="B315" s="3" t="str">
        <f>([3]UKBuilding_List!C315)</f>
        <v>408 Linden Walk</v>
      </c>
    </row>
    <row r="316" spans="1:2" x14ac:dyDescent="0.3">
      <c r="A316" s="2" t="str">
        <f>([3]UKBuilding_List!A316)</f>
        <v>0484</v>
      </c>
      <c r="B316" s="3" t="str">
        <f>([3]UKBuilding_List!C316)</f>
        <v>Real Properties Garage</v>
      </c>
    </row>
    <row r="317" spans="1:2" x14ac:dyDescent="0.3">
      <c r="A317" s="2" t="str">
        <f>([3]UKBuilding_List!A317)</f>
        <v>0485</v>
      </c>
      <c r="B317" s="3" t="str">
        <f>([3]UKBuilding_List!C317)</f>
        <v>Boone Tennis Stadium</v>
      </c>
    </row>
    <row r="318" spans="1:2" x14ac:dyDescent="0.3">
      <c r="A318" s="2" t="str">
        <f>([3]UKBuilding_List!A318)</f>
        <v>0487</v>
      </c>
      <c r="B318" s="3" t="str">
        <f>([3]UKBuilding_List!C318)</f>
        <v>518 Oldham Ct</v>
      </c>
    </row>
    <row r="319" spans="1:2" x14ac:dyDescent="0.3">
      <c r="A319" s="2" t="str">
        <f>([3]UKBuilding_List!A319)</f>
        <v>0488</v>
      </c>
      <c r="B319" s="3" t="str">
        <f>([3]UKBuilding_List!C319)</f>
        <v>Woodland Early Learning Center</v>
      </c>
    </row>
    <row r="320" spans="1:2" x14ac:dyDescent="0.3">
      <c r="A320" s="2" t="str">
        <f>([3]UKBuilding_List!A320)</f>
        <v>0489</v>
      </c>
      <c r="B320" s="3" t="str">
        <f>([3]UKBuilding_List!C320)</f>
        <v>1117 South Limestone</v>
      </c>
    </row>
    <row r="321" spans="1:2" x14ac:dyDescent="0.3">
      <c r="A321" s="2" t="str">
        <f>([3]UKBuilding_List!A321)</f>
        <v>0490</v>
      </c>
      <c r="B321" s="3" t="str">
        <f>([3]UKBuilding_List!C321)</f>
        <v>Environmental Quality Management</v>
      </c>
    </row>
    <row r="322" spans="1:2" x14ac:dyDescent="0.3">
      <c r="A322" s="2" t="str">
        <f>([3]UKBuilding_List!A322)</f>
        <v>0494</v>
      </c>
      <c r="B322" s="3" t="str">
        <f>([3]UKBuilding_List!C322)</f>
        <v>Stuckert Career Center</v>
      </c>
    </row>
    <row r="323" spans="1:2" x14ac:dyDescent="0.3">
      <c r="A323" s="2" t="str">
        <f>([3]UKBuilding_List!A323)</f>
        <v>0495</v>
      </c>
      <c r="B323" s="3" t="str">
        <f>([3]UKBuilding_List!C323)</f>
        <v>James F. Hardymon Communications Building</v>
      </c>
    </row>
    <row r="324" spans="1:2" x14ac:dyDescent="0.3">
      <c r="A324" s="2" t="str">
        <f>([3]UKBuilding_List!A324)</f>
        <v>0503</v>
      </c>
      <c r="B324" s="3" t="str">
        <f>([3]UKBuilding_List!C324)</f>
        <v>Ralph G Anderson Building (Mech Eng)</v>
      </c>
    </row>
    <row r="325" spans="1:2" x14ac:dyDescent="0.3">
      <c r="A325" s="2" t="str">
        <f>([3]UKBuilding_List!A325)</f>
        <v>0504</v>
      </c>
      <c r="B325" s="3" t="str">
        <f>([3]UKBuilding_List!C325)</f>
        <v>Sigma Chi Fraternity House</v>
      </c>
    </row>
    <row r="326" spans="1:2" x14ac:dyDescent="0.3">
      <c r="A326" s="2" t="str">
        <f>([3]UKBuilding_List!A326)</f>
        <v>0505</v>
      </c>
      <c r="B326" s="3" t="str">
        <f>([3]UKBuilding_List!C326)</f>
        <v>Alpha Tau Omega Fraternity</v>
      </c>
    </row>
    <row r="327" spans="1:2" x14ac:dyDescent="0.3">
      <c r="A327" s="2" t="str">
        <f>([3]UKBuilding_List!A327)</f>
        <v>0506</v>
      </c>
      <c r="B327" s="3" t="str">
        <f>([3]UKBuilding_List!C327)</f>
        <v>Robert Straus Behavioral Research Building</v>
      </c>
    </row>
    <row r="328" spans="1:2" x14ac:dyDescent="0.3">
      <c r="A328" s="2" t="str">
        <f>([3]UKBuilding_List!A328)</f>
        <v>0507</v>
      </c>
      <c r="B328" s="3" t="str">
        <f>([3]UKBuilding_List!C328)</f>
        <v>Sigma Alpha Epsilon Fraternity</v>
      </c>
    </row>
    <row r="329" spans="1:2" x14ac:dyDescent="0.3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x14ac:dyDescent="0.3">
      <c r="A330" s="2" t="str">
        <f>([3]UKBuilding_List!A330)</f>
        <v>0514</v>
      </c>
      <c r="B330" s="3" t="str">
        <f>([3]UKBuilding_List!C330)</f>
        <v>Central Utility Plant #4</v>
      </c>
    </row>
    <row r="331" spans="1:2" x14ac:dyDescent="0.3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x14ac:dyDescent="0.3">
      <c r="A332" s="2" t="str">
        <f>([3]UKBuilding_List!A332)</f>
        <v>0518</v>
      </c>
      <c r="B332" s="3" t="str">
        <f>([3]UKBuilding_List!C332)</f>
        <v>BBSRB Generator Building</v>
      </c>
    </row>
    <row r="333" spans="1:2" x14ac:dyDescent="0.3">
      <c r="A333" s="2" t="str">
        <f>([3]UKBuilding_List!A333)</f>
        <v>0564</v>
      </c>
      <c r="B333" s="3" t="str">
        <f>([3]UKBuilding_List!C333)</f>
        <v>630 South Broadway</v>
      </c>
    </row>
    <row r="334" spans="1:2" x14ac:dyDescent="0.3">
      <c r="A334" s="2" t="str">
        <f>([3]UKBuilding_List!A334)</f>
        <v>0565</v>
      </c>
      <c r="B334" s="3" t="str">
        <f>([3]UKBuilding_List!C334)</f>
        <v>John T. Smith Hall</v>
      </c>
    </row>
    <row r="335" spans="1:2" x14ac:dyDescent="0.3">
      <c r="A335" s="2" t="str">
        <f>([3]UKBuilding_List!A335)</f>
        <v>0566</v>
      </c>
      <c r="B335" s="3" t="str">
        <f>([3]UKBuilding_List!C335)</f>
        <v>Dale E. Baldwin Hall</v>
      </c>
    </row>
    <row r="336" spans="1:2" x14ac:dyDescent="0.3">
      <c r="A336" s="2" t="str">
        <f>([3]UKBuilding_List!A336)</f>
        <v>0567</v>
      </c>
      <c r="B336" s="3" t="str">
        <f>([3]UKBuilding_List!C336)</f>
        <v>Margaret Ingels Hall</v>
      </c>
    </row>
    <row r="337" spans="1:2" x14ac:dyDescent="0.3">
      <c r="A337" s="2" t="str">
        <f>([3]UKBuilding_List!A337)</f>
        <v>0568</v>
      </c>
      <c r="B337" s="3" t="str">
        <f>([3]UKBuilding_List!C337)</f>
        <v>David P. Roselle Hall</v>
      </c>
    </row>
    <row r="338" spans="1:2" x14ac:dyDescent="0.3">
      <c r="A338" s="2" t="str">
        <f>([3]UKBuilding_List!A338)</f>
        <v>0571</v>
      </c>
      <c r="B338" s="3" t="str">
        <f>([3]UKBuilding_List!C338)</f>
        <v>Parking Structure #6</v>
      </c>
    </row>
    <row r="339" spans="1:2" x14ac:dyDescent="0.3">
      <c r="A339" s="2" t="str">
        <f>([3]UKBuilding_List!A339)</f>
        <v>0572</v>
      </c>
      <c r="B339" s="3" t="str">
        <f>([3]UKBuilding_List!C339)</f>
        <v>Parking Structure #7</v>
      </c>
    </row>
    <row r="340" spans="1:2" x14ac:dyDescent="0.3">
      <c r="A340" s="2" t="str">
        <f>([3]UKBuilding_List!A340)</f>
        <v>0582</v>
      </c>
      <c r="B340" s="3" t="str">
        <f>([3]UKBuilding_List!C340)</f>
        <v>University Health Service</v>
      </c>
    </row>
    <row r="341" spans="1:2" x14ac:dyDescent="0.3">
      <c r="A341" s="2" t="str">
        <f>([3]UKBuilding_List!A341)</f>
        <v>0585</v>
      </c>
      <c r="B341" s="3" t="str">
        <f>([3]UKBuilding_List!C341)</f>
        <v>Baseball Training Pavilion</v>
      </c>
    </row>
    <row r="342" spans="1:2" x14ac:dyDescent="0.3">
      <c r="A342" s="2" t="str">
        <f>([3]UKBuilding_List!A342)</f>
        <v>0592</v>
      </c>
      <c r="B342" s="3" t="str">
        <f>([3]UKBuilding_List!C342)</f>
        <v>Storage Shed</v>
      </c>
    </row>
    <row r="343" spans="1:2" x14ac:dyDescent="0.3">
      <c r="A343" s="2" t="str">
        <f>([3]UKBuilding_List!A343)</f>
        <v>0596</v>
      </c>
      <c r="B343" s="3" t="str">
        <f>([3]UKBuilding_List!C343)</f>
        <v>Bio-Pharm (BP)</v>
      </c>
    </row>
    <row r="344" spans="1:2" x14ac:dyDescent="0.3">
      <c r="A344" s="2" t="str">
        <f>([3]UKBuilding_List!A344)</f>
        <v>0600</v>
      </c>
      <c r="B344" s="3" t="str">
        <f>([3]UKBuilding_List!C344)</f>
        <v>413 Pennsylvania Ct</v>
      </c>
    </row>
    <row r="345" spans="1:2" x14ac:dyDescent="0.3">
      <c r="A345" s="2" t="str">
        <f>([3]UKBuilding_List!A345)</f>
        <v>0601</v>
      </c>
      <c r="B345" s="3" t="str">
        <f>([3]UKBuilding_List!C345)</f>
        <v>Parking Structure #8</v>
      </c>
    </row>
    <row r="346" spans="1:2" x14ac:dyDescent="0.3">
      <c r="A346" s="2" t="str">
        <f>([3]UKBuilding_List!A346)</f>
        <v>0602</v>
      </c>
      <c r="B346" s="3" t="str">
        <f>([3]UKBuilding_List!C346)</f>
        <v>Pavilion A</v>
      </c>
    </row>
    <row r="347" spans="1:2" x14ac:dyDescent="0.3">
      <c r="A347" s="2" t="str">
        <f>([3]UKBuilding_List!A347)</f>
        <v>0604</v>
      </c>
      <c r="B347" s="3" t="str">
        <f>([3]UKBuilding_List!C347)</f>
        <v>Joe Craft Center</v>
      </c>
    </row>
    <row r="348" spans="1:2" x14ac:dyDescent="0.3">
      <c r="A348" s="2" t="str">
        <f>([3]UKBuilding_List!A348)</f>
        <v>0607</v>
      </c>
      <c r="B348" s="3" t="str">
        <f>([3]UKBuilding_List!C348)</f>
        <v>788 Press Avenue</v>
      </c>
    </row>
    <row r="349" spans="1:2" x14ac:dyDescent="0.3">
      <c r="A349" s="2" t="str">
        <f>([3]UKBuilding_List!A349)</f>
        <v>0608</v>
      </c>
      <c r="B349" s="3" t="str">
        <f>([3]UKBuilding_List!C349)</f>
        <v>792 Press Avenue</v>
      </c>
    </row>
    <row r="350" spans="1:2" x14ac:dyDescent="0.3">
      <c r="A350" s="2" t="str">
        <f>([3]UKBuilding_List!A350)</f>
        <v>0609</v>
      </c>
      <c r="B350" s="3" t="str">
        <f>([3]UKBuilding_List!C350)</f>
        <v>796 Press Avenue</v>
      </c>
    </row>
    <row r="351" spans="1:2" x14ac:dyDescent="0.3">
      <c r="A351" s="2" t="str">
        <f>([3]UKBuilding_List!A351)</f>
        <v>0610</v>
      </c>
      <c r="B351" s="3" t="str">
        <f>([3]UKBuilding_List!C351)</f>
        <v>800 Press Avenue</v>
      </c>
    </row>
    <row r="352" spans="1:2" x14ac:dyDescent="0.3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3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([3]UKBuilding_List!C408)</f>
        <v>Shriners-4th &amp; 5th Floors</v>
      </c>
    </row>
    <row r="409" spans="1:2" x14ac:dyDescent="0.3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2014-10-29T17:10:47Z</dcterms:modified>
</cp:coreProperties>
</file>