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0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Changes'!$A$1:$I$17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H26" i="1" l="1"/>
  <c r="G26" i="1"/>
  <c r="M26" i="1" l="1"/>
  <c r="K2" i="1" s="1"/>
  <c r="J2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<sst xmlns="http://schemas.openxmlformats.org/spreadsheetml/2006/main" count="160" uniqueCount="112">
  <si>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</si>
  <si>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</si>
  <si>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</si>
  <si>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</si>
  <si>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</si>
  <si>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</si>
  <si>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</si>
  <si>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</si>
  <si>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</si>
  <si>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</si>
  <si>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</si>
  <si>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</si>
  <si>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</si>
  <si>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</si>
  <si>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</si>
  <si>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</si>
  <si>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</si>
  <si>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</si>
  <si>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</si>
  <si>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</si>
  <si>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</si>
  <si>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</si>
  <si>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</si>
  <si>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</si>
  <si>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</si>
  <si>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</si>
  <si>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</si>
  <si>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</si>
  <si>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</si>
  <si>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</si>
  <si>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</si>
  <si>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</si>
  <si>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</si>
  <si>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</si>
  <si>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</si>
  <si>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</si>
  <si>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</si>
  <si>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</si>
  <si>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</si>
  <si>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</si>
  <si>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</si>
  <si>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</si>
  <si>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</si>
  <si>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</si>
  <si>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</si>
  <si>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</si>
  <si>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</si>
  <si>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</si>
  <si>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</si>
  <si>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</si>
  <si>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</si>
  <si>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</si>
  <si>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</si>
  <si>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</si>
  <si>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</si>
  <si>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</si>
  <si>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</si>
  <si>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</si>
  <si>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</si>
  <si>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</si>
  <si>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</si>
  <si>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</si>
  <si>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</si>
  <si>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</si>
  <si>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</si>
  <si>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</si>
  <si>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</si>
  <si>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</si>
  <si>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</si>
  <si>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</si>
  <si>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</si>
  <si>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</si>
  <si>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</si>
  <si>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</si>
  <si>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</si>
  <si>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0005</t>
  </si>
  <si>
    <t>0122</t>
  </si>
  <si>
    <t>01</t>
  </si>
  <si>
    <t>0122C</t>
  </si>
  <si>
    <t>Room Label Change: 121C Changed To 122C</t>
  </si>
  <si>
    <t>0122D</t>
  </si>
  <si>
    <t>Room Label Change: 121A Changed To 122D</t>
  </si>
  <si>
    <t>0122E</t>
  </si>
  <si>
    <t>Room Label Change: 120A Changed To 122E</t>
  </si>
  <si>
    <t>Room Label Change: 120 Changed To 122F</t>
  </si>
  <si>
    <t>0122F</t>
  </si>
  <si>
    <t>Took out wall</t>
  </si>
  <si>
    <t>Built wall</t>
  </si>
  <si>
    <t>corrected door swing b/117 and 122</t>
  </si>
  <si>
    <t>added window</t>
  </si>
  <si>
    <t>LX-0005-01-120</t>
  </si>
  <si>
    <t>F.D.PETERSON SERVICE - Room 120</t>
  </si>
  <si>
    <t>LX-0005-01-120A</t>
  </si>
  <si>
    <t>F.D.PETERSON SERVICE - Room 120A</t>
  </si>
  <si>
    <t>LX-0005-01-121</t>
  </si>
  <si>
    <t>F.D.PETERSON SERVICE - Room 121</t>
  </si>
  <si>
    <t>LX-0005-01-121A</t>
  </si>
  <si>
    <t>F.D.PETERSON SERVICE - Room 121A</t>
  </si>
  <si>
    <t>LX-0005-01-121C</t>
  </si>
  <si>
    <t>F.D.PETERSON SERVICE - Room 121C</t>
  </si>
  <si>
    <t>LX-0005-01-122C</t>
  </si>
  <si>
    <t>LX-0005-01-122D</t>
  </si>
  <si>
    <t>LX-0005-01-122E</t>
  </si>
  <si>
    <t>LX-0005-01-122F</t>
  </si>
  <si>
    <t>F.D.PETERSON SERVICE - Room 122C</t>
  </si>
  <si>
    <t>F.D.PETERSON SERVICE - Room 122D</t>
  </si>
  <si>
    <t>F.D.PETERSON SERVICE - Room 122E</t>
  </si>
  <si>
    <t>F.D.PETERSON SERVICE - Room 122F</t>
  </si>
  <si>
    <t>move equip to 122F</t>
  </si>
  <si>
    <t>move equip to 122E</t>
  </si>
  <si>
    <t>move equip to 122D</t>
  </si>
  <si>
    <t>move equip to 122C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</si>
</sst>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0" fontId="0" fillId="34" borderId="10" xfId="0" applyFont="1" applyFill="1" applyBorder="1" applyAlignment="1" applyProtection="1">
      <alignment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zoomScale="90" zoomScaleNormal="90" workbookViewId="0">
      <selection activeCell="C22" sqref="C22"/>
    </sheetView>
  </sheetViews>
  <sheetFormatPr defaultColWidth="9.140625" defaultRowHeight="15" x14ac:dyDescent="0.25"/>
  <cols>
    <col min="1" max="1" width="12.5703125" style="40" bestFit="1" customWidth="1"/>
    <col min="2" max="2" width="7.42578125" style="22" bestFit="1" customWidth="1"/>
    <col min="3" max="3" width="40" style="14" bestFit="1" customWidth="1"/>
    <col min="4" max="6" width="10.7109375" style="11" customWidth="1"/>
    <col min="7" max="8" width="18.7109375" style="11" customWidth="1"/>
    <col min="9" max="9" width="35.42578125" style="11" customWidth="1"/>
    <col min="10" max="14" width="9.140625" style="14"/>
    <col min="15" max="15" width="11.5703125" style="14" customWidth="1"/>
    <col min="16" max="16384" width="9.140625" style="14"/>
  </cols>
  <sheetData>
    <row r="1" spans="1:16" ht="75" customHeight="1" x14ac:dyDescent="0.25">
      <c r="A1" s="57" t="s">
        <v>7</v>
      </c>
      <c r="B1" s="78" t="s">
        <v>75</v>
      </c>
      <c r="C1" s="78"/>
      <c r="F1" s="65" t="s">
        <v>10</v>
      </c>
      <c r="G1" s="66">
        <v>43334</v>
      </c>
      <c r="J1" s="60" t="s">
        <v>33</v>
      </c>
      <c r="K1" s="60" t="s">
        <v>34</v>
      </c>
      <c r="L1" s="16"/>
      <c r="M1" s="16"/>
      <c r="N1" s="16"/>
      <c r="O1" s="17" t="s">
        <v>35</v>
      </c>
      <c r="P1" s="18" t="s">
        <v>47</v>
      </c>
    </row>
    <row r="2" spans="1:16" ht="32.25" thickBot="1" x14ac:dyDescent="0.3">
      <c r="A2" s="58" t="s">
        <v>8</v>
      </c>
      <c r="B2" s="79" t="str">
        <f>VLOOKUP(B1,BuildingList!A:B,2,FALSE)</f>
        <v>Frank D. Peterson Service Building</v>
      </c>
      <c r="C2" s="79"/>
      <c r="F2" s="59" t="s">
        <v>12</v>
      </c>
      <c r="G2" s="67" t="s">
        <v>73</v>
      </c>
      <c r="J2" s="13">
        <f>G26-J26</f>
        <v>4</v>
      </c>
      <c r="K2" s="13">
        <f>H26-M26</f>
        <v>4</v>
      </c>
      <c r="L2" s="19"/>
      <c r="M2" s="19"/>
      <c r="N2" s="19"/>
      <c r="O2" s="20"/>
      <c r="P2" s="21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5" customFormat="1" ht="45.75" thickBot="1" x14ac:dyDescent="0.3">
      <c r="A5" s="61" t="s">
        <v>19</v>
      </c>
      <c r="B5" s="61" t="s">
        <v>14</v>
      </c>
      <c r="C5" s="62" t="s">
        <v>9</v>
      </c>
      <c r="D5" s="63" t="s">
        <v>4</v>
      </c>
      <c r="E5" s="63" t="s">
        <v>1</v>
      </c>
      <c r="F5" s="63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6" s="33" customFormat="1" ht="15" customHeight="1" thickTop="1" x14ac:dyDescent="0.25">
      <c r="A6" s="40" t="s">
        <v>76</v>
      </c>
      <c r="B6" s="40" t="s">
        <v>77</v>
      </c>
      <c r="C6" s="34" t="s">
        <v>21</v>
      </c>
      <c r="D6" s="34" t="s">
        <v>6</v>
      </c>
      <c r="E6" s="34">
        <v>1188</v>
      </c>
      <c r="F6" s="34">
        <v>1188</v>
      </c>
      <c r="G6" s="34" t="s">
        <v>2</v>
      </c>
      <c r="H6" s="34" t="s">
        <v>2</v>
      </c>
      <c r="I6" s="34" t="s">
        <v>88</v>
      </c>
      <c r="J6" s="51" t="str">
        <f>IF(G6="No Change","N/A",IF(G6="New Tag Required",Lookup!F:F,IF(G6="Remove Old Tag",Lookup!F:F,IF(G6="N/A","N/A",""))))</f>
        <v>N/A</v>
      </c>
      <c r="K6" s="52"/>
      <c r="L6" s="40"/>
      <c r="M6" s="51" t="str">
        <f>IF(H6="No Change","N/A",IF(H6="New Tag Required",Lookup!F:F,IF(H6="Remove Old Sign",Lookup!F:F,IF(H6="N/A","N/A",""))))</f>
        <v>N/A</v>
      </c>
      <c r="N6" s="52"/>
      <c r="O6" s="51"/>
    </row>
    <row r="7" spans="1:16" s="33" customFormat="1" ht="15" customHeight="1" x14ac:dyDescent="0.25">
      <c r="A7" s="40" t="s">
        <v>78</v>
      </c>
      <c r="B7" s="40" t="s">
        <v>77</v>
      </c>
      <c r="C7" s="34" t="s">
        <v>79</v>
      </c>
      <c r="D7" s="34" t="s">
        <v>6</v>
      </c>
      <c r="E7" s="34">
        <v>117</v>
      </c>
      <c r="F7" s="34">
        <v>117</v>
      </c>
      <c r="G7" s="34" t="s">
        <v>3</v>
      </c>
      <c r="H7" s="34" t="s">
        <v>18</v>
      </c>
      <c r="I7" s="34"/>
      <c r="J7" s="51">
        <f>IF(G7="No Change","N/A",IF(G7="New Tag Required",Lookup!F:F,IF(G7="Remove Old Tag",Lookup!F:F,IF(G7="N/A","N/A",""))))</f>
        <v>0</v>
      </c>
      <c r="K7" s="52"/>
      <c r="L7" s="40"/>
      <c r="M7" s="51" t="str">
        <f>IF(H7="No Change","N/A",IF(H7="New Tag Required",Lookup!F:F,IF(H7="Remove Old Sign",Lookup!F:F,IF(H7="N/A","N/A",""))))</f>
        <v/>
      </c>
      <c r="N7" s="52"/>
      <c r="O7" s="51"/>
    </row>
    <row r="8" spans="1:16" s="33" customFormat="1" ht="15" customHeight="1" x14ac:dyDescent="0.25">
      <c r="A8" s="40" t="s">
        <v>80</v>
      </c>
      <c r="B8" s="40" t="s">
        <v>77</v>
      </c>
      <c r="C8" s="34" t="s">
        <v>81</v>
      </c>
      <c r="D8" s="34" t="s">
        <v>6</v>
      </c>
      <c r="E8" s="34">
        <v>204</v>
      </c>
      <c r="F8" s="34">
        <v>204</v>
      </c>
      <c r="G8" s="34" t="s">
        <v>3</v>
      </c>
      <c r="H8" s="34" t="s">
        <v>18</v>
      </c>
      <c r="I8" s="34" t="s">
        <v>89</v>
      </c>
      <c r="J8" s="51">
        <f>IF(G8="No Change","N/A",IF(G8="New Tag Required",Lookup!F:F,IF(G8="Remove Old Tag",Lookup!F:F,IF(G8="N/A","N/A",""))))</f>
        <v>0</v>
      </c>
      <c r="K8" s="52"/>
      <c r="L8" s="40"/>
      <c r="M8" s="51" t="str">
        <f>IF(H8="No Change","N/A",IF(H8="New Tag Required",Lookup!F:F,IF(H8="Remove Old Sign",Lookup!F:F,IF(H8="N/A","N/A",""))))</f>
        <v/>
      </c>
      <c r="N8" s="52"/>
      <c r="O8" s="51"/>
    </row>
    <row r="9" spans="1:16" s="33" customFormat="1" ht="15" customHeight="1" x14ac:dyDescent="0.25">
      <c r="A9" s="53" t="s">
        <v>82</v>
      </c>
      <c r="B9" s="40" t="s">
        <v>77</v>
      </c>
      <c r="C9" s="34" t="s">
        <v>83</v>
      </c>
      <c r="D9" s="34" t="s">
        <v>5</v>
      </c>
      <c r="E9" s="68">
        <v>109</v>
      </c>
      <c r="F9" s="68">
        <v>127</v>
      </c>
      <c r="G9" s="34" t="s">
        <v>3</v>
      </c>
      <c r="H9" s="34" t="s">
        <v>18</v>
      </c>
      <c r="I9" s="34" t="s">
        <v>86</v>
      </c>
      <c r="J9" s="51">
        <f>IF(G9="No Change","N/A",IF(G9="New Tag Required",Lookup!F:F,IF(G9="Remove Old Tag",Lookup!F:F,IF(G9="N/A","N/A",""))))</f>
        <v>0</v>
      </c>
      <c r="K9" s="52"/>
      <c r="L9" s="53"/>
      <c r="M9" s="51" t="str">
        <f>IF(H9="No Change","N/A",IF(H9="New Tag Required",Lookup!F:F,IF(H9="Remove Old Sign",Lookup!F:F,IF(H9="N/A","N/A",""))))</f>
        <v/>
      </c>
      <c r="N9" s="52"/>
      <c r="O9" s="51"/>
    </row>
    <row r="10" spans="1:16" s="33" customFormat="1" ht="15" customHeight="1" x14ac:dyDescent="0.25">
      <c r="A10" s="53" t="s">
        <v>85</v>
      </c>
      <c r="B10" s="40" t="s">
        <v>77</v>
      </c>
      <c r="C10" s="34" t="s">
        <v>84</v>
      </c>
      <c r="D10" s="34" t="s">
        <v>5</v>
      </c>
      <c r="E10" s="34">
        <v>74</v>
      </c>
      <c r="F10" s="34">
        <v>58</v>
      </c>
      <c r="G10" s="34" t="s">
        <v>3</v>
      </c>
      <c r="H10" s="34" t="s">
        <v>18</v>
      </c>
      <c r="I10" s="34" t="s">
        <v>87</v>
      </c>
      <c r="J10" s="51">
        <f>IF(G10="No Change","N/A",IF(G10="New Tag Required",Lookup!F:F,IF(G10="Remove Old Tag",Lookup!F:F,IF(G10="N/A","N/A",""))))</f>
        <v>0</v>
      </c>
      <c r="K10" s="52"/>
      <c r="L10" s="53"/>
      <c r="M10" s="51" t="str">
        <f>IF(H10="No Change","N/A",IF(H10="New Tag Required",Lookup!F:F,IF(H10="Remove Old Sign",Lookup!F:F,IF(H10="N/A","N/A",""))))</f>
        <v/>
      </c>
      <c r="N10" s="52"/>
      <c r="O10" s="51"/>
    </row>
    <row r="11" spans="1:16" s="33" customFormat="1" x14ac:dyDescent="0.25">
      <c r="A11" s="54"/>
      <c r="B11" s="40"/>
      <c r="C11" s="34"/>
      <c r="D11" s="34"/>
      <c r="E11" s="34"/>
      <c r="F11" s="34"/>
      <c r="G11" s="34"/>
      <c r="H11" s="34"/>
      <c r="I11" s="34"/>
      <c r="J11" s="51" t="str">
        <f>IF(G11="No Change","N/A",IF(G11="New Tag Required",Lookup!F:F,IF(G11="Remove Old Tag",Lookup!F:F,IF(G11="N/A","N/A",""))))</f>
        <v/>
      </c>
      <c r="K11" s="52"/>
      <c r="L11" s="54"/>
      <c r="M11" s="51" t="str">
        <f>IF(H11="No Change","N/A",IF(H11="New Tag Required",Lookup!F:F,IF(H11="Remove Old Sign",Lookup!F:F,IF(H11="N/A","N/A",""))))</f>
        <v/>
      </c>
      <c r="N11" s="52"/>
      <c r="O11" s="51"/>
    </row>
    <row r="12" spans="1:16" s="33" customFormat="1" x14ac:dyDescent="0.25">
      <c r="A12" s="54"/>
      <c r="B12" s="40"/>
      <c r="C12" s="34"/>
      <c r="D12" s="34"/>
      <c r="E12" s="34"/>
      <c r="F12" s="34"/>
      <c r="G12" s="34"/>
      <c r="H12" s="34"/>
      <c r="I12" s="34"/>
      <c r="J12" s="51" t="str">
        <f>IF(G12="No Change","N/A",IF(G12="New Tag Required",Lookup!F:F,IF(G12="Remove Old Tag",Lookup!F:F,IF(G12="N/A","N/A",""))))</f>
        <v/>
      </c>
      <c r="K12" s="52"/>
      <c r="L12" s="54"/>
      <c r="M12" s="51" t="str">
        <f>IF(H12="No Change","N/A",IF(H12="New Tag Required",Lookup!F:F,IF(H12="Remove Old Sign",Lookup!F:F,IF(H12="N/A","N/A",""))))</f>
        <v/>
      </c>
      <c r="N12" s="52"/>
      <c r="O12" s="51"/>
    </row>
    <row r="13" spans="1:16" s="33" customFormat="1" x14ac:dyDescent="0.25">
      <c r="A13" s="54"/>
      <c r="B13" s="40"/>
      <c r="C13" s="34"/>
      <c r="D13" s="34"/>
      <c r="E13" s="34"/>
      <c r="F13" s="34"/>
      <c r="G13" s="34"/>
      <c r="H13" s="34"/>
      <c r="I13" s="34"/>
      <c r="J13" s="51" t="str">
        <f>IF(G13="No Change","N/A",IF(G13="New Tag Required",Lookup!F:F,IF(G13="Remove Old Tag",Lookup!F:F,IF(G13="N/A","N/A",""))))</f>
        <v/>
      </c>
      <c r="K13" s="52"/>
      <c r="L13" s="54"/>
      <c r="M13" s="51" t="str">
        <f>IF(H13="No Change","N/A",IF(H13="New Tag Required",Lookup!F:F,IF(H13="Remove Old Sign",Lookup!F:F,IF(H13="N/A","N/A",""))))</f>
        <v/>
      </c>
      <c r="N13" s="52"/>
      <c r="O13" s="51"/>
    </row>
    <row r="14" spans="1:16" s="33" customFormat="1" x14ac:dyDescent="0.25">
      <c r="A14" s="54"/>
      <c r="B14" s="40"/>
      <c r="C14" s="34"/>
      <c r="D14" s="34"/>
      <c r="E14" s="34"/>
      <c r="F14" s="34"/>
      <c r="G14" s="34"/>
      <c r="H14" s="34"/>
      <c r="I14" s="34"/>
      <c r="J14" s="51" t="str">
        <f>IF(G14="No Change","N/A",IF(G14="New Tag Required",Lookup!F:F,IF(G14="Remove Old Tag",Lookup!F:F,IF(G14="N/A","N/A",""))))</f>
        <v/>
      </c>
      <c r="K14" s="52"/>
      <c r="L14" s="54"/>
      <c r="M14" s="51" t="str">
        <f>IF(H14="No Change","N/A",IF(H14="New Tag Required",Lookup!F:F,IF(H14="Remove Old Sign",Lookup!F:F,IF(H14="N/A","N/A",""))))</f>
        <v/>
      </c>
      <c r="N14" s="52"/>
      <c r="O14" s="51"/>
    </row>
    <row r="15" spans="1:16" s="33" customFormat="1" x14ac:dyDescent="0.25">
      <c r="A15" s="54"/>
      <c r="B15" s="40"/>
      <c r="C15" s="34"/>
      <c r="D15" s="34"/>
      <c r="E15" s="34"/>
      <c r="F15" s="34"/>
      <c r="G15" s="34"/>
      <c r="H15" s="34"/>
      <c r="I15" s="34"/>
      <c r="J15" s="51" t="str">
        <f>IF(G15="No Change","N/A",IF(G15="New Tag Required",Lookup!F:F,IF(G15="Remove Old Tag",Lookup!F:F,IF(G15="N/A","N/A",""))))</f>
        <v/>
      </c>
      <c r="K15" s="52"/>
      <c r="L15" s="51"/>
      <c r="M15" s="51" t="str">
        <f>IF(H15="No Change","N/A",IF(H15="New Tag Required",Lookup!F:F,IF(H15="Remove Old Sign",Lookup!F:F,IF(H15="N/A","N/A",""))))</f>
        <v/>
      </c>
      <c r="N15" s="52"/>
      <c r="O15" s="51"/>
    </row>
    <row r="16" spans="1:16" s="33" customFormat="1" x14ac:dyDescent="0.25">
      <c r="A16" s="54"/>
      <c r="B16" s="40"/>
      <c r="C16" s="34"/>
      <c r="D16" s="34"/>
      <c r="E16" s="34"/>
      <c r="F16" s="34"/>
      <c r="G16" s="34"/>
      <c r="H16" s="34"/>
      <c r="I16" s="34"/>
      <c r="J16" s="51" t="str">
        <f>IF(G16="No Change","N/A",IF(G16="New Tag Required",Lookup!F:F,IF(G16="Remove Old Tag",Lookup!F:F,IF(G16="N/A","N/A",""))))</f>
        <v/>
      </c>
      <c r="K16" s="55"/>
      <c r="L16" s="34"/>
      <c r="M16" s="51" t="str">
        <f>IF(H16="No Change","N/A",IF(H16="New Tag Required",Lookup!F:F,IF(H16="Remove Old Sign",Lookup!F:F,IF(H16="N/A","N/A",""))))</f>
        <v/>
      </c>
      <c r="N16" s="55"/>
      <c r="O16" s="34"/>
    </row>
    <row r="17" spans="1:14" s="33" customFormat="1" x14ac:dyDescent="0.25">
      <c r="B17" s="40"/>
      <c r="C17" s="34"/>
      <c r="D17" s="34"/>
      <c r="E17" s="34"/>
      <c r="F17" s="34"/>
      <c r="G17" s="34"/>
      <c r="H17" s="34"/>
      <c r="I17" s="34"/>
      <c r="J17" s="51" t="str">
        <f>IF(G17="No Change","N/A",IF(G17="New Tag Required",Lookup!F:F,IF(G17="Remove Old Tag",Lookup!F:F,IF(G17="N/A","N/A",""))))</f>
        <v/>
      </c>
      <c r="K17" s="56"/>
      <c r="M17" s="51" t="str">
        <f>IF(H17="No Change","N/A",IF(H17="New Tag Required",Lookup!F:F,IF(H17="Remove Old Sign",Lookup!F:F,IF(H17="N/A","N/A",""))))</f>
        <v/>
      </c>
      <c r="N17" s="56"/>
    </row>
    <row r="18" spans="1:14" s="33" customFormat="1" x14ac:dyDescent="0.25">
      <c r="A18" s="41"/>
      <c r="B18" s="40"/>
      <c r="C18" s="34"/>
      <c r="D18" s="34"/>
      <c r="E18" s="34"/>
      <c r="F18" s="34"/>
      <c r="G18" s="34"/>
      <c r="H18" s="34"/>
      <c r="I18" s="34"/>
      <c r="J18" s="51" t="str">
        <f>IF(G18="No Change","N/A",IF(G18="New Tag Required",Lookup!F:F,IF(G18="Remove Old Tag",Lookup!F:F,IF(G18="N/A","N/A",""))))</f>
        <v/>
      </c>
      <c r="K18" s="56"/>
      <c r="M18" s="51" t="str">
        <f>IF(H18="No Change","N/A",IF(H18="New Tag Required",Lookup!F:F,IF(H18="Remove Old Sign",Lookup!F:F,IF(H18="N/A","N/A",""))))</f>
        <v/>
      </c>
      <c r="N18" s="56"/>
    </row>
    <row r="19" spans="1:14" s="33" customFormat="1" x14ac:dyDescent="0.25">
      <c r="A19" s="41"/>
      <c r="B19" s="40"/>
      <c r="C19" s="34"/>
      <c r="D19" s="34"/>
      <c r="E19" s="34"/>
      <c r="F19" s="34"/>
      <c r="G19" s="34"/>
      <c r="H19" s="34"/>
      <c r="I19" s="34"/>
      <c r="J19" s="51" t="str">
        <f>IF(G19="No Change","N/A",IF(G19="New Tag Required",Lookup!F:F,IF(G19="Remove Old Tag",Lookup!F:F,IF(G19="N/A","N/A",""))))</f>
        <v/>
      </c>
      <c r="K19" s="56"/>
      <c r="M19" s="51" t="str">
        <f>IF(H19="No Change","N/A",IF(H19="New Tag Required",Lookup!F:F,IF(H19="Remove Old Sign",Lookup!F:F,IF(H19="N/A","N/A",""))))</f>
        <v/>
      </c>
      <c r="N19" s="56"/>
    </row>
    <row r="20" spans="1:14" s="33" customFormat="1" x14ac:dyDescent="0.25">
      <c r="A20" s="41"/>
      <c r="B20" s="40"/>
      <c r="C20" s="34"/>
      <c r="D20" s="34"/>
      <c r="E20" s="34"/>
      <c r="F20" s="34"/>
      <c r="G20" s="34"/>
      <c r="H20" s="34"/>
      <c r="I20" s="34"/>
      <c r="J20" s="51" t="str">
        <f>IF(G20="No Change","N/A",IF(G20="New Tag Required",Lookup!F:F,IF(G20="Remove Old Tag",Lookup!F:F,IF(G20="N/A","N/A",""))))</f>
        <v/>
      </c>
      <c r="K20" s="56"/>
      <c r="M20" s="51" t="str">
        <f>IF(H20="No Change","N/A",IF(H20="New Tag Required",Lookup!F:F,IF(H20="Remove Old Sign",Lookup!F:F,IF(H20="N/A","N/A",""))))</f>
        <v/>
      </c>
      <c r="N20" s="56"/>
    </row>
    <row r="21" spans="1:14" x14ac:dyDescent="0.25">
      <c r="A21" s="48"/>
      <c r="C21" s="11"/>
      <c r="J21" s="10" t="str">
        <f>IF(G21="No Change","N/A",IF(G21="New Tag Required",Lookup!F:F,IF(G21="Remove Old Tag",Lookup!F:F,IF(G21="N/A","N/A",""))))</f>
        <v/>
      </c>
      <c r="K21" s="26"/>
      <c r="M21" s="10" t="str">
        <f>IF(H21="No Change","N/A",IF(H21="New Tag Required",Lookup!F:F,IF(H21="Remove Old Sign",Lookup!F:F,IF(H21="N/A","N/A",""))))</f>
        <v/>
      </c>
      <c r="N21" s="26"/>
    </row>
    <row r="22" spans="1:14" x14ac:dyDescent="0.25">
      <c r="A22" s="48"/>
      <c r="C22" s="11"/>
      <c r="J22" s="10" t="str">
        <f>IF(G22="No Change","N/A",IF(G22="New Tag Required",Lookup!F:F,IF(G22="Remove Old Tag",Lookup!F:F,IF(G22="N/A","N/A",""))))</f>
        <v/>
      </c>
      <c r="K22" s="26"/>
      <c r="M22" s="10" t="str">
        <f>IF(H22="No Change","N/A",IF(H22="New Tag Required",Lookup!F:F,IF(H22="Remove Old Sign",Lookup!F:F,IF(H22="N/A","N/A",""))))</f>
        <v/>
      </c>
      <c r="N22" s="26"/>
    </row>
    <row r="23" spans="1:14" x14ac:dyDescent="0.25">
      <c r="A23" s="48"/>
      <c r="C23" s="11"/>
      <c r="J23" s="10" t="str">
        <f>IF(G23="No Change","N/A",IF(G23="New Tag Required",Lookup!F:F,IF(G23="Remove Old Tag",Lookup!F:F,IF(G23="N/A","N/A",""))))</f>
        <v/>
      </c>
      <c r="K23" s="26"/>
      <c r="M23" s="10" t="str">
        <f>IF(H23="No Change","N/A",IF(H23="New Tag Required",Lookup!F:F,IF(H23="Remove Old Sign",Lookup!F:F,IF(H23="N/A","N/A",""))))</f>
        <v/>
      </c>
      <c r="N23" s="26"/>
    </row>
    <row r="24" spans="1:14" ht="15.75" thickBot="1" x14ac:dyDescent="0.3">
      <c r="A24" s="48"/>
      <c r="C24" s="11"/>
      <c r="K24" s="26"/>
      <c r="N24" s="26"/>
    </row>
    <row r="25" spans="1:14" ht="45" x14ac:dyDescent="0.25">
      <c r="A25" s="48"/>
      <c r="C25" s="11"/>
      <c r="G25" s="69" t="s">
        <v>45</v>
      </c>
      <c r="H25" s="70" t="s">
        <v>46</v>
      </c>
      <c r="J25" s="64" t="s">
        <v>40</v>
      </c>
      <c r="K25" s="10"/>
      <c r="L25" s="10"/>
      <c r="M25" s="64" t="s">
        <v>41</v>
      </c>
    </row>
    <row r="26" spans="1:14" ht="15.75" thickBot="1" x14ac:dyDescent="0.3">
      <c r="A26" s="48"/>
      <c r="C26" s="11"/>
      <c r="G26" s="71">
        <f>COUNTIF(G6:G25,"New Tag Required")</f>
        <v>4</v>
      </c>
      <c r="H26" s="72">
        <f>COUNTIF(H6:H25,"New Sign Required")</f>
        <v>4</v>
      </c>
      <c r="J26" s="12">
        <f>COUNTIF(J6:J25,"Installed")</f>
        <v>0</v>
      </c>
      <c r="K26" s="10"/>
      <c r="L26" s="10"/>
      <c r="M26" s="12">
        <f>COUNTIF(M6:M25,"Installed")</f>
        <v>0</v>
      </c>
    </row>
    <row r="27" spans="1:14" x14ac:dyDescent="0.25">
      <c r="A27" s="48"/>
      <c r="C27" s="11"/>
    </row>
    <row r="28" spans="1:14" x14ac:dyDescent="0.25">
      <c r="A28" s="48"/>
      <c r="C28" s="11"/>
    </row>
    <row r="29" spans="1:14" x14ac:dyDescent="0.25">
      <c r="A29" s="48"/>
      <c r="C29" s="11"/>
    </row>
    <row r="30" spans="1:14" x14ac:dyDescent="0.25">
      <c r="A30" s="48"/>
      <c r="C30" s="11"/>
    </row>
    <row r="31" spans="1:14" x14ac:dyDescent="0.25">
      <c r="A31" s="48"/>
      <c r="C31" s="11"/>
    </row>
    <row r="32" spans="1:14" x14ac:dyDescent="0.25">
      <c r="A32" s="48"/>
      <c r="C32" s="11"/>
    </row>
    <row r="33" spans="1:6" x14ac:dyDescent="0.25">
      <c r="A33" s="48"/>
      <c r="C33" s="11"/>
    </row>
    <row r="34" spans="1:6" x14ac:dyDescent="0.25">
      <c r="A34" s="49"/>
      <c r="C34" s="11"/>
      <c r="F34" s="73"/>
    </row>
    <row r="35" spans="1:6" x14ac:dyDescent="0.25">
      <c r="A35" s="49"/>
      <c r="C35" s="11"/>
      <c r="F35" s="73"/>
    </row>
    <row r="36" spans="1:6" x14ac:dyDescent="0.25">
      <c r="A36" s="49"/>
      <c r="C36" s="11"/>
      <c r="F36" s="74"/>
    </row>
    <row r="37" spans="1:6" x14ac:dyDescent="0.25">
      <c r="A37" s="48"/>
      <c r="C37" s="11"/>
      <c r="F37" s="73"/>
    </row>
    <row r="38" spans="1:6" x14ac:dyDescent="0.25">
      <c r="A38" s="48"/>
      <c r="C38" s="11"/>
      <c r="F38" s="73"/>
    </row>
    <row r="39" spans="1:6" x14ac:dyDescent="0.25">
      <c r="A39" s="50"/>
      <c r="C39" s="11"/>
    </row>
    <row r="40" spans="1:6" x14ac:dyDescent="0.25">
      <c r="A40" s="50"/>
      <c r="C40" s="11"/>
    </row>
    <row r="41" spans="1:6" x14ac:dyDescent="0.25">
      <c r="A41" s="50"/>
      <c r="C41" s="11"/>
    </row>
    <row r="42" spans="1:6" x14ac:dyDescent="0.25">
      <c r="A42" s="50"/>
      <c r="C42" s="11"/>
    </row>
    <row r="43" spans="1:6" x14ac:dyDescent="0.25">
      <c r="A43" s="50"/>
      <c r="C43" s="11"/>
      <c r="F43" s="75"/>
    </row>
    <row r="44" spans="1:6" x14ac:dyDescent="0.25">
      <c r="A44" s="50"/>
      <c r="C44" s="11"/>
    </row>
    <row r="45" spans="1:6" x14ac:dyDescent="0.25">
      <c r="A45" s="50"/>
      <c r="C45" s="11"/>
    </row>
    <row r="46" spans="1:6" x14ac:dyDescent="0.25">
      <c r="A46" s="48"/>
      <c r="C46" s="11"/>
    </row>
    <row r="47" spans="1:6" x14ac:dyDescent="0.25">
      <c r="A47" s="48"/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192" spans="3:3" x14ac:dyDescent="0.25">
      <c r="C192" s="14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1:G45 G10:G24">
    <cfRule type="containsText" dxfId="58" priority="130" operator="containsText" text="New Tag Required">
      <formula>NOT(ISERROR(SEARCH("New Tag Required",G10)))</formula>
    </cfRule>
  </conditionalFormatting>
  <conditionalFormatting sqref="D6 D15:D91">
    <cfRule type="containsText" dxfId="57" priority="129" operator="containsText" text="Yes">
      <formula>NOT(ISERROR(SEARCH("Yes",D6)))</formula>
    </cfRule>
  </conditionalFormatting>
  <conditionalFormatting sqref="H31:H91 H192:H413 H10:H24">
    <cfRule type="containsText" dxfId="56" priority="117" operator="containsText" text="New Sign Required">
      <formula>NOT(ISERROR(SEARCH("New Sign Required",H10)))</formula>
    </cfRule>
  </conditionalFormatting>
  <conditionalFormatting sqref="G31:G91 G10:H24">
    <cfRule type="containsText" dxfId="55" priority="116" operator="containsText" text="Action Required">
      <formula>NOT(ISERROR(SEARCH("Action Required",G10)))</formula>
    </cfRule>
  </conditionalFormatting>
  <conditionalFormatting sqref="H31:H91">
    <cfRule type="containsText" dxfId="54" priority="115" operator="containsText" text="Action Required">
      <formula>NOT(ISERROR(SEARCH("Action Required",H31)))</formula>
    </cfRule>
  </conditionalFormatting>
  <conditionalFormatting sqref="G6 G27:G30">
    <cfRule type="containsText" dxfId="53" priority="57" operator="containsText" text="New Tag Required">
      <formula>NOT(ISERROR(SEARCH("New Tag Required",G6)))</formula>
    </cfRule>
  </conditionalFormatting>
  <conditionalFormatting sqref="H6 H27:H30">
    <cfRule type="containsText" dxfId="52" priority="55" operator="containsText" text="New Sign Required">
      <formula>NOT(ISERROR(SEARCH("New Sign Required",H6)))</formula>
    </cfRule>
  </conditionalFormatting>
  <conditionalFormatting sqref="G6 G27:G30">
    <cfRule type="containsText" dxfId="51" priority="54" operator="containsText" text="Action Required">
      <formula>NOT(ISERROR(SEARCH("Action Required",G6)))</formula>
    </cfRule>
  </conditionalFormatting>
  <conditionalFormatting sqref="H6 H27:H30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92:D191">
    <cfRule type="containsText" dxfId="46" priority="49" operator="containsText" text="Yes">
      <formula>NOT(ISERROR(SEARCH("Yes",D92)))</formula>
    </cfRule>
  </conditionalFormatting>
  <conditionalFormatting sqref="H92:H191">
    <cfRule type="containsText" dxfId="45" priority="48" operator="containsText" text="New Sign Required">
      <formula>NOT(ISERROR(SEARCH("New Sign Required",H92)))</formula>
    </cfRule>
  </conditionalFormatting>
  <conditionalFormatting sqref="G92:G191">
    <cfRule type="containsText" dxfId="44" priority="47" operator="containsText" text="Action Required">
      <formula>NOT(ISERROR(SEARCH("Action Required",G92)))</formula>
    </cfRule>
  </conditionalFormatting>
  <conditionalFormatting sqref="H92:H191">
    <cfRule type="containsText" dxfId="43" priority="46" operator="containsText" text="Action Required">
      <formula>NOT(ISERROR(SEARCH("Action Required",H92)))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23">
    <cfRule type="cellIs" dxfId="32" priority="22" operator="equal">
      <formula>0</formula>
    </cfRule>
  </conditionalFormatting>
  <conditionalFormatting sqref="M6:M23">
    <cfRule type="cellIs" dxfId="31" priority="21" operator="equal">
      <formula>0</formula>
    </cfRule>
  </conditionalFormatting>
  <conditionalFormatting sqref="J6:J23 M6:M23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H192:H396">
      <formula1>DoorSignage</formula1>
    </dataValidation>
    <dataValidation type="list" allowBlank="1" showInputMessage="1" showErrorMessage="1" sqref="D6:D6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H27:H191 H24</xm:sqref>
        </x14:dataValidation>
        <x14:dataValidation type="list" allowBlank="1" showInputMessage="1" showErrorMessage="1">
          <x14:formula1>
            <xm:f>Lookup!$A$1:$A$4</xm:f>
          </x14:formula1>
          <xm:sqref>G27:G191 G24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G6:G23</xm:sqref>
        </x14:dataValidation>
        <x14:dataValidation type="list" allowBlank="1" showInputMessage="1" showErrorMessage="1">
          <x14:formula1>
            <xm:f>Lookup!$D$1:$D$10</xm:f>
          </x14:formula1>
          <xm:sqref>H6:H23</xm:sqref>
        </x14:dataValidation>
        <x14:dataValidation type="list" allowBlank="1" showInputMessage="1" showErrorMessage="1">
          <x14:formula1>
            <xm:f>Lookup!$F$1:$F$7</xm:f>
          </x14:formula1>
          <xm:sqref>J6:J23</xm:sqref>
        </x14:dataValidation>
        <x14:dataValidation type="list" allowBlank="1" showInputMessage="1" showErrorMessage="1">
          <x14:formula1>
            <xm:f>Lookup!$F$1:$F$8</xm:f>
          </x14:formula1>
          <xm:sqref>M6:M23</xm:sqref>
        </x14:dataValidation>
        <x14:dataValidation type="list" allowBlank="1" showInputMessage="1">
          <x14:formula1>
            <xm:f>Lookup!$E$1:$E$19</xm:f>
          </x14:formula1>
          <xm:sqref>C6:C191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90" zoomScaleNormal="90" workbookViewId="0">
      <selection activeCell="E18" sqref="E18"/>
    </sheetView>
  </sheetViews>
  <sheetFormatPr defaultColWidth="9.140625" defaultRowHeight="15" x14ac:dyDescent="0.25"/>
  <cols>
    <col min="1" max="1" width="22.42578125" style="40" bestFit="1" customWidth="1"/>
    <col min="2" max="2" width="33.28515625" style="40" bestFit="1" customWidth="1"/>
    <col min="3" max="3" width="21.140625" style="33" bestFit="1" customWidth="1"/>
    <col min="4" max="4" width="13.28515625" style="33" bestFit="1" customWidth="1"/>
    <col min="5" max="5" width="40" style="33" bestFit="1" customWidth="1"/>
    <col min="6" max="6" width="13.28515625" style="33" bestFit="1" customWidth="1"/>
    <col min="7" max="8" width="18.5703125" style="33" customWidth="1"/>
    <col min="9" max="10" width="26.85546875" style="34" customWidth="1"/>
    <col min="11" max="16384" width="9.140625" style="33"/>
  </cols>
  <sheetData>
    <row r="1" spans="1:10" x14ac:dyDescent="0.25">
      <c r="A1" s="29" t="s">
        <v>7</v>
      </c>
      <c r="B1" s="30" t="str">
        <f>'KD Changes'!B1:C1</f>
        <v>0005</v>
      </c>
      <c r="C1" s="31"/>
      <c r="D1" s="15" t="s">
        <v>10</v>
      </c>
      <c r="E1" s="32">
        <f>'KD Changes'!G1</f>
        <v>43334</v>
      </c>
    </row>
    <row r="2" spans="1:10" ht="15" customHeight="1" x14ac:dyDescent="0.25">
      <c r="A2" s="35" t="s">
        <v>8</v>
      </c>
      <c r="B2" s="36" t="str">
        <f>VLOOKUP(B1,[1]BuildingList!A:B,2,FALSE)</f>
        <v>Frank D. Peterson Service Building</v>
      </c>
      <c r="C2" s="37"/>
      <c r="D2" s="38" t="s">
        <v>12</v>
      </c>
      <c r="E2" s="39" t="str">
        <f>'KD Changes'!G2</f>
        <v>Nicole Kline</v>
      </c>
    </row>
    <row r="5" spans="1:10" s="25" customFormat="1" ht="24" customHeight="1" thickBot="1" x14ac:dyDescent="0.3">
      <c r="A5" s="23" t="s">
        <v>59</v>
      </c>
      <c r="B5" s="24" t="s">
        <v>60</v>
      </c>
      <c r="C5" s="24" t="s">
        <v>61</v>
      </c>
      <c r="D5" s="24" t="s">
        <v>62</v>
      </c>
      <c r="E5" s="24" t="s">
        <v>17</v>
      </c>
    </row>
    <row r="6" spans="1:10" ht="15" customHeight="1" thickTop="1" x14ac:dyDescent="0.25">
      <c r="A6" s="76" t="s">
        <v>90</v>
      </c>
      <c r="B6" s="77" t="s">
        <v>91</v>
      </c>
      <c r="C6" s="33" t="s">
        <v>72</v>
      </c>
      <c r="D6" s="33">
        <v>0</v>
      </c>
      <c r="E6" s="33" t="s">
        <v>108</v>
      </c>
      <c r="G6" s="25"/>
      <c r="H6" s="25"/>
      <c r="I6" s="33"/>
      <c r="J6" s="33"/>
    </row>
    <row r="7" spans="1:10" ht="15" customHeight="1" x14ac:dyDescent="0.25">
      <c r="A7" s="76" t="s">
        <v>92</v>
      </c>
      <c r="B7" s="77" t="s">
        <v>93</v>
      </c>
      <c r="C7" s="33" t="s">
        <v>72</v>
      </c>
      <c r="D7" s="33">
        <v>0</v>
      </c>
      <c r="E7" s="33" t="s">
        <v>109</v>
      </c>
      <c r="G7" s="25"/>
      <c r="H7" s="25"/>
      <c r="I7" s="33"/>
      <c r="J7" s="33"/>
    </row>
    <row r="8" spans="1:10" ht="15" customHeight="1" x14ac:dyDescent="0.25">
      <c r="A8" s="76" t="s">
        <v>94</v>
      </c>
      <c r="B8" s="77" t="s">
        <v>95</v>
      </c>
      <c r="C8" s="33" t="s">
        <v>72</v>
      </c>
      <c r="D8" s="33">
        <v>0</v>
      </c>
      <c r="E8" s="33" t="s">
        <v>110</v>
      </c>
      <c r="G8" s="25"/>
      <c r="H8" s="25"/>
      <c r="I8" s="33"/>
      <c r="J8" s="33"/>
    </row>
    <row r="9" spans="1:10" ht="15" customHeight="1" x14ac:dyDescent="0.25">
      <c r="A9" s="76" t="s">
        <v>96</v>
      </c>
      <c r="B9" s="77" t="s">
        <v>97</v>
      </c>
      <c r="C9" s="33" t="s">
        <v>72</v>
      </c>
      <c r="D9" s="33">
        <v>0</v>
      </c>
      <c r="E9" s="33" t="s">
        <v>110</v>
      </c>
      <c r="G9" s="25"/>
      <c r="H9" s="25"/>
      <c r="I9" s="33"/>
      <c r="J9" s="33"/>
    </row>
    <row r="10" spans="1:10" ht="15" customHeight="1" x14ac:dyDescent="0.25">
      <c r="A10" s="76" t="s">
        <v>98</v>
      </c>
      <c r="B10" s="77" t="s">
        <v>99</v>
      </c>
      <c r="C10" s="33" t="s">
        <v>72</v>
      </c>
      <c r="D10" s="33">
        <v>0</v>
      </c>
      <c r="E10" s="33" t="s">
        <v>111</v>
      </c>
      <c r="F10" s="42"/>
      <c r="G10" s="25"/>
      <c r="H10" s="25"/>
    </row>
    <row r="11" spans="1:10" ht="15" customHeight="1" x14ac:dyDescent="0.25">
      <c r="A11" s="76" t="s">
        <v>100</v>
      </c>
      <c r="B11" s="77" t="s">
        <v>104</v>
      </c>
      <c r="C11" s="33" t="s">
        <v>63</v>
      </c>
      <c r="D11" s="34">
        <v>117</v>
      </c>
      <c r="E11" s="34" t="s">
        <v>79</v>
      </c>
      <c r="F11" s="42"/>
      <c r="G11" s="25"/>
      <c r="H11" s="25"/>
    </row>
    <row r="12" spans="1:10" ht="15" customHeight="1" x14ac:dyDescent="0.25">
      <c r="A12" s="76" t="s">
        <v>101</v>
      </c>
      <c r="B12" s="77" t="s">
        <v>105</v>
      </c>
      <c r="C12" s="33" t="s">
        <v>63</v>
      </c>
      <c r="D12" s="34">
        <v>204</v>
      </c>
      <c r="E12" s="34" t="s">
        <v>81</v>
      </c>
      <c r="F12" s="42"/>
      <c r="G12" s="25"/>
      <c r="H12" s="25"/>
    </row>
    <row r="13" spans="1:10" ht="15" customHeight="1" x14ac:dyDescent="0.25">
      <c r="A13" s="76" t="s">
        <v>102</v>
      </c>
      <c r="B13" s="77" t="s">
        <v>106</v>
      </c>
      <c r="C13" s="33" t="s">
        <v>63</v>
      </c>
      <c r="D13" s="68">
        <v>127</v>
      </c>
      <c r="E13" s="34" t="s">
        <v>83</v>
      </c>
      <c r="F13" s="42"/>
      <c r="G13" s="25"/>
      <c r="H13" s="25"/>
    </row>
    <row r="14" spans="1:10" ht="15" customHeight="1" x14ac:dyDescent="0.25">
      <c r="A14" s="76" t="s">
        <v>103</v>
      </c>
      <c r="B14" s="77" t="s">
        <v>107</v>
      </c>
      <c r="C14" s="33" t="s">
        <v>63</v>
      </c>
      <c r="D14" s="34">
        <v>58</v>
      </c>
      <c r="E14" s="34" t="s">
        <v>84</v>
      </c>
      <c r="F14" s="42"/>
      <c r="G14" s="25"/>
      <c r="H14" s="25"/>
    </row>
    <row r="15" spans="1:10" ht="15" customHeight="1" x14ac:dyDescent="0.25">
      <c r="A15" s="33"/>
      <c r="B15" s="33"/>
      <c r="F15" s="42"/>
      <c r="G15" s="25"/>
      <c r="H15" s="25"/>
    </row>
    <row r="16" spans="1:10" x14ac:dyDescent="0.25">
      <c r="A16" s="33"/>
      <c r="B16" s="33"/>
      <c r="F16" s="42"/>
      <c r="G16" s="25"/>
      <c r="H16" s="25"/>
    </row>
    <row r="17" spans="1:8" x14ac:dyDescent="0.25">
      <c r="A17" s="33"/>
      <c r="B17" s="33"/>
      <c r="F17" s="42"/>
      <c r="G17" s="25"/>
      <c r="H17" s="25"/>
    </row>
    <row r="18" spans="1:8" x14ac:dyDescent="0.25">
      <c r="A18" s="33"/>
      <c r="B18" s="33"/>
      <c r="F18" s="42"/>
      <c r="G18" s="25"/>
      <c r="H18" s="25"/>
    </row>
    <row r="19" spans="1:8" x14ac:dyDescent="0.25">
      <c r="A19" s="33"/>
      <c r="B19" s="33"/>
      <c r="F19" s="42"/>
      <c r="G19" s="25"/>
      <c r="H19" s="25"/>
    </row>
    <row r="20" spans="1:8" x14ac:dyDescent="0.25">
      <c r="A20" s="41"/>
      <c r="E20" s="42"/>
      <c r="F20" s="42"/>
      <c r="G20" s="25"/>
      <c r="H20" s="25"/>
    </row>
    <row r="21" spans="1:8" x14ac:dyDescent="0.25">
      <c r="A21" s="41"/>
      <c r="E21" s="42"/>
      <c r="F21" s="42"/>
      <c r="G21" s="25"/>
      <c r="H21" s="25"/>
    </row>
    <row r="22" spans="1:8" x14ac:dyDescent="0.25">
      <c r="A22" s="41"/>
      <c r="E22" s="42"/>
      <c r="F22" s="42"/>
      <c r="G22" s="25"/>
      <c r="H22" s="25"/>
    </row>
    <row r="23" spans="1:8" x14ac:dyDescent="0.25">
      <c r="A23" s="41"/>
      <c r="E23" s="42"/>
      <c r="F23" s="42"/>
      <c r="G23" s="25"/>
      <c r="H23" s="25"/>
    </row>
    <row r="24" spans="1:8" x14ac:dyDescent="0.25">
      <c r="A24" s="41"/>
      <c r="E24" s="42"/>
      <c r="F24" s="42"/>
      <c r="G24" s="25"/>
      <c r="H24" s="25"/>
    </row>
    <row r="25" spans="1:8" x14ac:dyDescent="0.25">
      <c r="A25" s="41"/>
      <c r="E25" s="42"/>
      <c r="F25" s="42"/>
      <c r="G25" s="25"/>
      <c r="H25" s="25"/>
    </row>
    <row r="26" spans="1:8" x14ac:dyDescent="0.25">
      <c r="A26" s="41"/>
      <c r="E26" s="42"/>
      <c r="F26" s="42"/>
      <c r="G26" s="25"/>
      <c r="H26" s="25"/>
    </row>
    <row r="27" spans="1:8" x14ac:dyDescent="0.25">
      <c r="A27" s="41"/>
      <c r="E27" s="42"/>
      <c r="F27" s="42"/>
      <c r="G27" s="25"/>
      <c r="H27" s="25"/>
    </row>
    <row r="28" spans="1:8" x14ac:dyDescent="0.25">
      <c r="A28" s="41"/>
      <c r="E28" s="42"/>
      <c r="F28" s="42"/>
      <c r="G28" s="42"/>
    </row>
    <row r="29" spans="1:8" x14ac:dyDescent="0.25">
      <c r="A29" s="41"/>
      <c r="E29" s="42"/>
      <c r="F29" s="42"/>
      <c r="G29" s="42"/>
    </row>
    <row r="30" spans="1:8" x14ac:dyDescent="0.25">
      <c r="A30" s="44"/>
      <c r="E30" s="42"/>
      <c r="F30" s="45"/>
      <c r="G30" s="42"/>
    </row>
    <row r="31" spans="1:8" x14ac:dyDescent="0.25">
      <c r="A31" s="44"/>
      <c r="E31" s="42"/>
      <c r="F31" s="45"/>
      <c r="G31" s="42"/>
    </row>
    <row r="32" spans="1:8" x14ac:dyDescent="0.25">
      <c r="A32" s="44"/>
      <c r="E32" s="42"/>
      <c r="F32" s="46"/>
      <c r="G32" s="42"/>
    </row>
    <row r="33" spans="1:7" x14ac:dyDescent="0.25">
      <c r="A33" s="41"/>
      <c r="E33" s="42"/>
      <c r="F33" s="45"/>
      <c r="G33" s="42"/>
    </row>
    <row r="34" spans="1:7" x14ac:dyDescent="0.25">
      <c r="A34" s="41"/>
      <c r="E34" s="42"/>
      <c r="F34" s="45"/>
      <c r="G34" s="42"/>
    </row>
    <row r="35" spans="1:7" x14ac:dyDescent="0.25">
      <c r="A35" s="47"/>
      <c r="E35" s="42"/>
      <c r="F35" s="42"/>
      <c r="G35" s="42"/>
    </row>
    <row r="36" spans="1:7" x14ac:dyDescent="0.25">
      <c r="A36" s="47"/>
      <c r="E36" s="42"/>
      <c r="F36" s="42"/>
      <c r="G36" s="42"/>
    </row>
    <row r="37" spans="1:7" x14ac:dyDescent="0.25">
      <c r="A37" s="47"/>
      <c r="E37" s="42"/>
      <c r="F37" s="42"/>
      <c r="G37" s="42"/>
    </row>
    <row r="38" spans="1:7" x14ac:dyDescent="0.25">
      <c r="A38" s="47"/>
      <c r="E38" s="42"/>
      <c r="F38" s="42"/>
      <c r="G38" s="42"/>
    </row>
    <row r="39" spans="1:7" x14ac:dyDescent="0.25">
      <c r="A39" s="47"/>
      <c r="C39" s="34"/>
      <c r="E39" s="42"/>
      <c r="F39" s="43"/>
      <c r="G39" s="42"/>
    </row>
    <row r="40" spans="1:7" x14ac:dyDescent="0.25">
      <c r="A40" s="47"/>
      <c r="C40" s="34"/>
      <c r="E40" s="42"/>
      <c r="F40" s="42"/>
      <c r="G40" s="42"/>
    </row>
    <row r="41" spans="1:7" x14ac:dyDescent="0.25">
      <c r="A41" s="47"/>
      <c r="C41" s="34"/>
      <c r="E41" s="42"/>
      <c r="F41" s="42"/>
      <c r="G41" s="42"/>
    </row>
    <row r="42" spans="1:7" x14ac:dyDescent="0.25">
      <c r="A42" s="41"/>
      <c r="C42" s="34"/>
      <c r="E42" s="42"/>
      <c r="F42" s="42"/>
      <c r="G42" s="42"/>
    </row>
    <row r="43" spans="1:7" x14ac:dyDescent="0.25">
      <c r="A43" s="41"/>
      <c r="C43" s="34"/>
    </row>
    <row r="44" spans="1:7" x14ac:dyDescent="0.25">
      <c r="C44" s="34"/>
    </row>
    <row r="45" spans="1:7" x14ac:dyDescent="0.25">
      <c r="C45" s="34"/>
    </row>
    <row r="46" spans="1:7" x14ac:dyDescent="0.25">
      <c r="C46" s="34"/>
    </row>
    <row r="47" spans="1:7" x14ac:dyDescent="0.25">
      <c r="C47" s="34"/>
    </row>
    <row r="48" spans="1:7" x14ac:dyDescent="0.25">
      <c r="C48" s="34"/>
    </row>
    <row r="49" spans="3:3" x14ac:dyDescent="0.25">
      <c r="C49" s="34"/>
    </row>
    <row r="50" spans="3:3" x14ac:dyDescent="0.25">
      <c r="C50" s="34"/>
    </row>
    <row r="51" spans="3:3" x14ac:dyDescent="0.25">
      <c r="C51" s="34"/>
    </row>
    <row r="52" spans="3:3" x14ac:dyDescent="0.25">
      <c r="C52" s="34"/>
    </row>
    <row r="53" spans="3:3" x14ac:dyDescent="0.25">
      <c r="C53" s="34"/>
    </row>
    <row r="54" spans="3:3" x14ac:dyDescent="0.25">
      <c r="C54" s="34"/>
    </row>
    <row r="55" spans="3:3" x14ac:dyDescent="0.25">
      <c r="C55" s="34"/>
    </row>
    <row r="56" spans="3:3" x14ac:dyDescent="0.25">
      <c r="C56" s="34"/>
    </row>
    <row r="57" spans="3:3" x14ac:dyDescent="0.25">
      <c r="C57" s="34"/>
    </row>
    <row r="58" spans="3:3" x14ac:dyDescent="0.25">
      <c r="C58" s="34"/>
    </row>
    <row r="59" spans="3:3" x14ac:dyDescent="0.25">
      <c r="C59" s="34"/>
    </row>
    <row r="60" spans="3:3" x14ac:dyDescent="0.25">
      <c r="C60" s="34"/>
    </row>
    <row r="61" spans="3:3" x14ac:dyDescent="0.25">
      <c r="C61" s="34"/>
    </row>
    <row r="62" spans="3:3" x14ac:dyDescent="0.25">
      <c r="C62" s="34"/>
    </row>
    <row r="63" spans="3:3" x14ac:dyDescent="0.25">
      <c r="C63" s="34"/>
    </row>
    <row r="64" spans="3:3" x14ac:dyDescent="0.25">
      <c r="C64" s="34"/>
    </row>
    <row r="65" spans="3:3" x14ac:dyDescent="0.25">
      <c r="C65" s="34"/>
    </row>
    <row r="66" spans="3:3" x14ac:dyDescent="0.25">
      <c r="C66" s="34"/>
    </row>
    <row r="67" spans="3:3" x14ac:dyDescent="0.25">
      <c r="C67" s="34"/>
    </row>
    <row r="68" spans="3:3" x14ac:dyDescent="0.25">
      <c r="C68" s="34"/>
    </row>
    <row r="69" spans="3:3" x14ac:dyDescent="0.25">
      <c r="C69" s="34"/>
    </row>
    <row r="70" spans="3:3" x14ac:dyDescent="0.25">
      <c r="C70" s="34"/>
    </row>
    <row r="71" spans="3:3" x14ac:dyDescent="0.25">
      <c r="C71" s="34"/>
    </row>
    <row r="188" spans="3:3" x14ac:dyDescent="0.25">
      <c r="C188" s="33" t="s">
        <v>29</v>
      </c>
    </row>
  </sheetData>
  <sheetProtection insertRows="0" deleteRows="0" selectLockedCells="1"/>
  <conditionalFormatting sqref="G28:G41">
    <cfRule type="containsText" dxfId="11" priority="16" operator="containsText" text="New Tag Required">
      <formula>NOT(ISERROR(SEARCH("New Tag Required",G28)))</formula>
    </cfRule>
  </conditionalFormatting>
  <conditionalFormatting sqref="D38:D87">
    <cfRule type="containsText" dxfId="10" priority="15" operator="containsText" text="Yes">
      <formula>NOT(ISERROR(SEARCH("Yes",D38)))</formula>
    </cfRule>
  </conditionalFormatting>
  <conditionalFormatting sqref="H28:H87 H188:H409">
    <cfRule type="containsText" dxfId="9" priority="14" operator="containsText" text="New Sign Required">
      <formula>NOT(ISERROR(SEARCH("New Sign Required",H28)))</formula>
    </cfRule>
  </conditionalFormatting>
  <conditionalFormatting sqref="G28:G87">
    <cfRule type="containsText" dxfId="8" priority="13" operator="containsText" text="Action Required">
      <formula>NOT(ISERROR(SEARCH("Action Required",G28)))</formula>
    </cfRule>
  </conditionalFormatting>
  <conditionalFormatting sqref="H28:H87">
    <cfRule type="containsText" dxfId="7" priority="12" operator="containsText" text="Action Required">
      <formula>NOT(ISERROR(SEARCH("Action Required",H28)))</formula>
    </cfRule>
  </conditionalFormatting>
  <conditionalFormatting sqref="D88:D187">
    <cfRule type="containsText" dxfId="6" priority="7" operator="containsText" text="Yes">
      <formula>NOT(ISERROR(SEARCH("Yes",D88)))</formula>
    </cfRule>
  </conditionalFormatting>
  <conditionalFormatting sqref="H88:H187">
    <cfRule type="containsText" dxfId="5" priority="6" operator="containsText" text="New Sign Required">
      <formula>NOT(ISERROR(SEARCH("New Sign Required",H88)))</formula>
    </cfRule>
  </conditionalFormatting>
  <conditionalFormatting sqref="G88:G187">
    <cfRule type="containsText" dxfId="4" priority="5" operator="containsText" text="Action Required">
      <formula>NOT(ISERROR(SEARCH("Action Required",G88)))</formula>
    </cfRule>
  </conditionalFormatting>
  <conditionalFormatting sqref="H88:H187">
    <cfRule type="containsText" dxfId="3" priority="4" operator="containsText" text="Action Required">
      <formula>NOT(ISERROR(SEARCH("Action Required",H88)))</formula>
    </cfRule>
  </conditionalFormatting>
  <conditionalFormatting sqref="H1:H4 H28:H1048576 G5:G2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28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8:D62">
      <formula1>YesNo</formula1>
    </dataValidation>
    <dataValidation type="list" allowBlank="1" showInputMessage="1" showErrorMessage="1" sqref="H188:H39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C39:C187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G28:H187</xm:sqref>
        </x14:dataValidation>
        <x14:dataValidation type="list" allowBlank="1" showInputMessage="1" showErrorMessage="1">
          <x14:formula1>
            <xm:f>Lookup!$G$1:$G$5</xm:f>
          </x14:formula1>
          <xm:sqref>C6:C19</xm:sqref>
        </x14:dataValidation>
        <x14:dataValidation type="list" allowBlank="1" showInputMessage="1">
          <x14:formula1>
            <xm:f>Lookup!$E$1:$E$19</xm:f>
          </x14:formula1>
          <xm:sqref>E11:E14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8" t="s">
        <v>48</v>
      </c>
    </row>
    <row r="11" spans="1:7" x14ac:dyDescent="0.25">
      <c r="E11" s="28" t="s">
        <v>32</v>
      </c>
    </row>
    <row r="12" spans="1:7" x14ac:dyDescent="0.25">
      <c r="E12" s="28" t="s">
        <v>20</v>
      </c>
    </row>
    <row r="13" spans="1:7" x14ac:dyDescent="0.25">
      <c r="E13" s="28" t="s">
        <v>24</v>
      </c>
    </row>
    <row r="14" spans="1:7" x14ac:dyDescent="0.25">
      <c r="E14" s="28" t="s">
        <v>51</v>
      </c>
    </row>
    <row r="15" spans="1:7" x14ac:dyDescent="0.25">
      <c r="E15" s="28" t="s">
        <v>49</v>
      </c>
    </row>
    <row r="16" spans="1:7" x14ac:dyDescent="0.25">
      <c r="E16" s="28" t="s">
        <v>22</v>
      </c>
    </row>
    <row r="17" spans="1:7" x14ac:dyDescent="0.25">
      <c r="E17" s="28" t="s">
        <v>26</v>
      </c>
    </row>
    <row r="18" spans="1:7" x14ac:dyDescent="0.25">
      <c r="E18" s="28" t="s">
        <v>23</v>
      </c>
    </row>
    <row r="19" spans="1:7" x14ac:dyDescent="0.25">
      <c r="E19" s="28" t="s">
        <v>25</v>
      </c>
    </row>
    <row r="20" spans="1:7" x14ac:dyDescent="0.25">
      <c r="A20" s="27"/>
      <c r="B20" s="27"/>
      <c r="C20" s="27"/>
      <c r="D20" s="27"/>
      <c r="E20" s="7"/>
      <c r="F20" s="27"/>
      <c r="G20" s="27"/>
    </row>
    <row r="21" spans="1:7" x14ac:dyDescent="0.25">
      <c r="A21" s="27"/>
      <c r="B21" s="27"/>
      <c r="C21" s="27"/>
      <c r="D21" s="27"/>
      <c r="F21" s="27"/>
      <c r="G21" s="27"/>
    </row>
    <row r="22" spans="1:7" x14ac:dyDescent="0.25">
      <c r="A22" s="27"/>
      <c r="B22" s="27"/>
      <c r="C22" s="27"/>
      <c r="D22" s="27"/>
      <c r="F22" s="27"/>
      <c r="G22" s="27"/>
    </row>
    <row r="23" spans="1:7" x14ac:dyDescent="0.25">
      <c r="A23" s="27"/>
      <c r="B23" s="27"/>
      <c r="C23" s="27"/>
      <c r="D23" s="27"/>
      <c r="F23" s="27"/>
      <c r="G23" s="27"/>
    </row>
    <row r="24" spans="1:7" x14ac:dyDescent="0.25">
      <c r="A24" s="27"/>
      <c r="B24" s="27"/>
      <c r="C24" s="27"/>
      <c r="D24" s="27"/>
      <c r="F24" s="27"/>
      <c r="G24" s="27"/>
    </row>
    <row r="25" spans="1:7" x14ac:dyDescent="0.25">
      <c r="A25" s="27"/>
      <c r="B25" s="27"/>
      <c r="C25" s="27"/>
      <c r="D25" s="27"/>
      <c r="F25" s="27"/>
      <c r="G25" s="27"/>
    </row>
    <row r="26" spans="1:7" x14ac:dyDescent="0.25">
      <c r="A26" s="27"/>
      <c r="B26" s="27"/>
      <c r="C26" s="27"/>
      <c r="D26" s="27"/>
      <c r="F26" s="27"/>
      <c r="G26" s="27"/>
    </row>
    <row r="27" spans="1:7" x14ac:dyDescent="0.25">
      <c r="A27" s="27"/>
      <c r="B27" s="27"/>
      <c r="C27" s="27"/>
      <c r="D27" s="27"/>
      <c r="F27" s="27"/>
      <c r="G27" s="27"/>
    </row>
    <row r="28" spans="1:7" x14ac:dyDescent="0.25">
      <c r="A28" s="27"/>
      <c r="B28" s="27"/>
      <c r="C28" s="27"/>
      <c r="D28" s="27"/>
      <c r="F28" s="27"/>
      <c r="G28" s="27"/>
    </row>
    <row r="29" spans="1:7" x14ac:dyDescent="0.25">
      <c r="A29" s="27"/>
      <c r="B29" s="27"/>
      <c r="C29" s="27"/>
      <c r="D29" s="27"/>
      <c r="F29" s="27"/>
      <c r="G29" s="27"/>
    </row>
    <row r="30" spans="1:7" x14ac:dyDescent="0.25">
      <c r="A30" s="27"/>
      <c r="B30" s="27"/>
      <c r="C30" s="27"/>
      <c r="D30" s="27"/>
      <c r="F30" s="27"/>
      <c r="G30" s="27"/>
    </row>
    <row r="31" spans="1:7" x14ac:dyDescent="0.25">
      <c r="A31" s="27"/>
      <c r="B31" s="27"/>
      <c r="C31" s="27"/>
      <c r="D31" s="27"/>
      <c r="F31" s="27"/>
      <c r="G31" s="27"/>
    </row>
    <row r="32" spans="1:7" x14ac:dyDescent="0.25">
      <c r="A32" s="27"/>
      <c r="B32" s="27"/>
      <c r="C32" s="27"/>
      <c r="D32" s="27"/>
      <c r="F32" s="27"/>
      <c r="G32" s="27"/>
    </row>
    <row r="33" spans="1:7" x14ac:dyDescent="0.25">
      <c r="A33" s="27"/>
      <c r="B33" s="27"/>
      <c r="C33" s="27"/>
      <c r="D33" s="27"/>
      <c r="F33" s="27"/>
      <c r="G33" s="27"/>
    </row>
    <row r="34" spans="1:7" x14ac:dyDescent="0.25">
      <c r="A34" s="27"/>
      <c r="B34" s="27"/>
      <c r="C34" s="27"/>
      <c r="D34" s="27"/>
      <c r="F34" s="27"/>
      <c r="G34" s="27"/>
    </row>
    <row r="35" spans="1:7" x14ac:dyDescent="0.25">
      <c r="A35" s="27"/>
      <c r="B35" s="27"/>
      <c r="C35" s="27"/>
      <c r="D35" s="27"/>
      <c r="F35" s="27"/>
      <c r="G35" s="27"/>
    </row>
    <row r="36" spans="1:7" x14ac:dyDescent="0.25">
      <c r="A36" s="27"/>
      <c r="B36" s="27"/>
      <c r="C36" s="27"/>
      <c r="D36" s="27"/>
      <c r="F36" s="27"/>
      <c r="G36" s="27"/>
    </row>
    <row r="37" spans="1:7" x14ac:dyDescent="0.25">
      <c r="A37" s="27"/>
      <c r="B37" s="27"/>
      <c r="C37" s="27"/>
      <c r="D37" s="27"/>
      <c r="F37" s="27"/>
      <c r="G37" s="27"/>
    </row>
    <row r="38" spans="1:7" x14ac:dyDescent="0.25">
      <c r="A38" s="27"/>
      <c r="B38" s="27"/>
      <c r="C38" s="27"/>
      <c r="D38" s="27"/>
      <c r="F38" s="27"/>
      <c r="G38" s="27"/>
    </row>
    <row r="39" spans="1:7" x14ac:dyDescent="0.25">
      <c r="A39" s="27"/>
      <c r="B39" s="27"/>
      <c r="C39" s="27"/>
      <c r="D39" s="27"/>
      <c r="F39" s="27"/>
      <c r="G39" s="27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2018-08-23T16:47:37Z</dcterms:modified>
</cp:coreProperties>
</file>