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5" windowWidth="23835" windowHeight="1245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Changes'!$A$1:$I$82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G89" i="1" l="1"/>
  <c r="M22" i="1"/>
  <c r="J22" i="1"/>
  <c r="M21" i="1"/>
  <c r="J21" i="1"/>
  <c r="M19" i="1"/>
  <c r="J19" i="1"/>
  <c r="M18" i="1"/>
  <c r="J18" i="1"/>
  <c r="M17" i="1"/>
  <c r="J17" i="1"/>
  <c r="M15" i="1"/>
  <c r="J15" i="1"/>
  <c r="M14" i="1"/>
  <c r="J14" i="1"/>
  <c r="M12" i="1"/>
  <c r="J12" i="1"/>
  <c r="M10" i="1"/>
  <c r="J10" i="1"/>
  <c r="M8" i="1"/>
  <c r="J8" i="1"/>
  <c r="M6" i="1"/>
  <c r="J6" i="1"/>
  <c r="M33" i="1"/>
  <c r="J33" i="1"/>
  <c r="M25" i="1"/>
  <c r="J25" i="1"/>
  <c r="H89" i="1"/>
  <c r="M78" i="1"/>
  <c r="M79" i="1"/>
  <c r="M81" i="1"/>
  <c r="M82" i="1"/>
  <c r="M23" i="1"/>
  <c r="M48" i="1"/>
  <c r="M49" i="1"/>
  <c r="M50" i="1"/>
  <c r="M35" i="1"/>
  <c r="M58" i="1"/>
  <c r="M62" i="1"/>
  <c r="M26" i="1"/>
  <c r="M37" i="1"/>
  <c r="M28" i="1"/>
  <c r="M56" i="1"/>
  <c r="J78" i="1"/>
  <c r="J79" i="1"/>
  <c r="J81" i="1"/>
  <c r="J82" i="1"/>
  <c r="J23" i="1"/>
  <c r="J48" i="1"/>
  <c r="J49" i="1"/>
  <c r="J50" i="1"/>
  <c r="J35" i="1"/>
  <c r="J58" i="1"/>
  <c r="J62" i="1"/>
  <c r="J26" i="1"/>
  <c r="J37" i="1"/>
  <c r="J28" i="1"/>
  <c r="J56" i="1"/>
  <c r="M77" i="1"/>
  <c r="J77" i="1"/>
  <c r="M89" i="1"/>
  <c r="K2" i="1"/>
  <c r="J89" i="1"/>
  <c r="J2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<sst xmlns="http://schemas.openxmlformats.org/spreadsheetml/2006/main" count="616" uniqueCount="188">
  <si>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</si>
  <si>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</si>
  <si>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</si>
  <si>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</si>
  <si>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</si>
  <si>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</si>
  <si>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</si>
  <si>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</si>
  <si>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</si>
  <si>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</si>
  <si>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</si>
  <si>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</si>
  <si>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</si>
  <si>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</si>
  <si>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</si>
  <si>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</si>
  <si>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</si>
  <si>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</si>
  <si>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</si>
  <si>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</si>
  <si>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</si>
  <si>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</si>
  <si>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</si>
  <si>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</si>
  <si>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</si>
  <si>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</si>
  <si>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</si>
  <si>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</si>
  <si>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</si>
  <si>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</si>
  <si>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</si>
  <si>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</si>
  <si>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</si>
  <si>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</si>
  <si>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</si>
  <si>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</si>
  <si>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</si>
  <si>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</si>
  <si>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</si>
  <si>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</si>
  <si>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</si>
  <si>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</si>
  <si>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</si>
  <si>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</si>
  <si>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</si>
  <si>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</si>
  <si>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</si>
  <si>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</si>
  <si>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</si>
  <si>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</si>
  <si>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</si>
  <si>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</si>
  <si>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</si>
  <si>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</si>
  <si>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</si>
  <si>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</si>
  <si>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</si>
  <si>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</si>
  <si>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</si>
  <si>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</si>
  <si>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</si>
  <si>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</si>
  <si>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</si>
  <si>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</si>
  <si>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</si>
  <si>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</si>
  <si>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</si>
  <si>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</si>
  <si>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</si>
  <si>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</si>
  <si>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</si>
  <si>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</si>
  <si>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</si>
  <si>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</si>
  <si>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</si>
  <si>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</si>
  <si>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</si>
  <si>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</si>
  <si>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</si>
  <si>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</si>
  <si>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</si>
  <si>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0005</t>
  </si>
  <si>
    <t>0325</t>
  </si>
  <si>
    <t>0325A</t>
  </si>
  <si>
    <t>0325B</t>
  </si>
  <si>
    <t>0325C</t>
  </si>
  <si>
    <t>03</t>
  </si>
  <si>
    <t>02</t>
  </si>
  <si>
    <t>0211W</t>
  </si>
  <si>
    <t>0211Z</t>
  </si>
  <si>
    <t>0216A</t>
  </si>
  <si>
    <t>0216B</t>
  </si>
  <si>
    <t>0212B2</t>
  </si>
  <si>
    <t>0228B</t>
  </si>
  <si>
    <t>0212A</t>
  </si>
  <si>
    <t>0214D</t>
  </si>
  <si>
    <t>0205</t>
  </si>
  <si>
    <t>0227</t>
  </si>
  <si>
    <t xml:space="preserve">0212B </t>
  </si>
  <si>
    <t>0212B1</t>
  </si>
  <si>
    <t>0216B1</t>
  </si>
  <si>
    <t>Room Label Change: Room 226 Changed to 200A</t>
  </si>
  <si>
    <t>Room Label Change: Room 219 Changed to 200B</t>
  </si>
  <si>
    <t>Room Label Change: Room 212 Changed to 200C</t>
  </si>
  <si>
    <t>Room Label Change: Room 212A Changed to 200D</t>
  </si>
  <si>
    <t>Room Label Change: Room 227A Changed to 205A</t>
  </si>
  <si>
    <t>Room Label Change: Room 216A Changed to 211W</t>
  </si>
  <si>
    <t>Room Label Change: Room 214 Changed to 212</t>
  </si>
  <si>
    <t>Room Label Change: Room 214F Changed to 212B</t>
  </si>
  <si>
    <t>Room Label Change: Room 214E Changed to 212B1</t>
  </si>
  <si>
    <t>Room Label Change: Room 227 Changed to 212B2</t>
  </si>
  <si>
    <t>Room Label Change: Room 214A Changed to 213</t>
  </si>
  <si>
    <t>Room Label Change: Room 238 Changed to 214</t>
  </si>
  <si>
    <t>Room Label Change: Room 214G Changed to 213A</t>
  </si>
  <si>
    <t>Room Label Change: Room 238A Changed to 214A</t>
  </si>
  <si>
    <t>Room Label Change: Room 238B Changed to 214B</t>
  </si>
  <si>
    <t>Room Label Change: Room 237 Changed to 219</t>
  </si>
  <si>
    <t>Room Label Change: Room 236 Changed to 226</t>
  </si>
  <si>
    <t>Room Label Change: Room 235 Changed to 227</t>
  </si>
  <si>
    <t>Room Label Change: Room 234A Changed to 228B</t>
  </si>
  <si>
    <t>Room Label Change: Room 214J Changed to 228C</t>
  </si>
  <si>
    <t>Room Label Change: Room 234 Changed to 229</t>
  </si>
  <si>
    <t>Room Label Change: Room 232 Changed to 230</t>
  </si>
  <si>
    <t>Room Label Change: Room 230 Changed to 231</t>
  </si>
  <si>
    <t>Room Label Change: Room 214C Changed to 228</t>
  </si>
  <si>
    <t>Room Label Change: Room 229 Changed to 234</t>
  </si>
  <si>
    <t>Room Label Change: Room 228 Changed to 232</t>
  </si>
  <si>
    <t>0200A</t>
  </si>
  <si>
    <t>0200B</t>
  </si>
  <si>
    <t>0200C</t>
  </si>
  <si>
    <t>0200D</t>
  </si>
  <si>
    <t>0205A</t>
  </si>
  <si>
    <t>0211Q</t>
  </si>
  <si>
    <t>0211R</t>
  </si>
  <si>
    <t>0211S</t>
  </si>
  <si>
    <t>0211T</t>
  </si>
  <si>
    <t>0211U</t>
  </si>
  <si>
    <t>0211V</t>
  </si>
  <si>
    <t>0213A</t>
  </si>
  <si>
    <t>0214</t>
  </si>
  <si>
    <t>0214A</t>
  </si>
  <si>
    <t>0214B</t>
  </si>
  <si>
    <t>0219</t>
  </si>
  <si>
    <t>0226</t>
  </si>
  <si>
    <t>0228C</t>
  </si>
  <si>
    <t>0229</t>
  </si>
  <si>
    <t>0230</t>
  </si>
  <si>
    <t>0231</t>
  </si>
  <si>
    <t>0232</t>
  </si>
  <si>
    <t>0234</t>
  </si>
  <si>
    <t>0212</t>
  </si>
  <si>
    <t>0216</t>
  </si>
  <si>
    <t>0228</t>
  </si>
  <si>
    <t>0213</t>
  </si>
  <si>
    <t>Formerly A Part Of Room 227</t>
  </si>
  <si>
    <t>0238</t>
  </si>
  <si>
    <t>0214E</t>
  </si>
  <si>
    <t>0214G</t>
  </si>
  <si>
    <t>0238A</t>
  </si>
  <si>
    <t>0238B</t>
  </si>
  <si>
    <t>0237</t>
  </si>
  <si>
    <t>0236</t>
  </si>
  <si>
    <t>0235</t>
  </si>
  <si>
    <t>0214C</t>
  </si>
  <si>
    <t>0234A</t>
  </si>
  <si>
    <t>0214J</t>
  </si>
  <si>
    <t>Add This Room; Wall Removed Between Room 213 &amp; 214D to Form Larger Space</t>
  </si>
  <si>
    <t>0228A</t>
  </si>
  <si>
    <t>Room Label Change: Room 325B Changed to 325C</t>
  </si>
  <si>
    <t>Room Divided, Add A Door, Sq.  Ftg. Has Decreased</t>
  </si>
  <si>
    <t>0227A</t>
  </si>
  <si>
    <t>0214F</t>
  </si>
  <si>
    <t>New Room Addition; Formerly A Part Of Room 216</t>
  </si>
  <si>
    <t>Room Label Change: Room 231 Changed to 228A</t>
  </si>
  <si>
    <t>PC0212B2</t>
  </si>
  <si>
    <t>PC0325</t>
  </si>
  <si>
    <t>EL0000A</t>
  </si>
  <si>
    <t>EL0000B</t>
  </si>
  <si>
    <t>ST0000A</t>
  </si>
  <si>
    <t>ST0000B</t>
  </si>
  <si>
    <t>ST0000C</t>
  </si>
  <si>
    <t>00</t>
  </si>
  <si>
    <t>Room Label Change: EL0001A Changed To EL0000A</t>
  </si>
  <si>
    <t>Room Label Change: EL0001B Changed To EL0000B</t>
  </si>
  <si>
    <t>Room Label Change: ST0001A Changed To ST0000A</t>
  </si>
  <si>
    <t>Room Label Change: ST0001C Changed To ST0000C</t>
  </si>
  <si>
    <t>Room Label Change: ST0001B Changed To ST0000B</t>
  </si>
  <si>
    <t>Room Naming Standards - Facility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</si>
</sst>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8" fillId="0" borderId="0" xfId="43" applyNumberFormat="1" applyFont="1" applyAlignment="1">
      <alignment horizontal="left"/>
    </xf>
    <xf numFmtId="0" fontId="18" fillId="0" borderId="0" xfId="43" applyFont="1" applyAlignment="1">
      <alignment horizontal="left"/>
    </xf>
    <xf numFmtId="0" fontId="18" fillId="0" borderId="0" xfId="42" applyFont="1" applyAlignment="1">
      <alignment horizontal="left"/>
    </xf>
    <xf numFmtId="1" fontId="18" fillId="0" borderId="0" xfId="43" applyNumberFormat="1" applyFont="1" applyAlignment="1">
      <alignment horizontal="left"/>
    </xf>
    <xf numFmtId="0" fontId="18" fillId="0" borderId="0" xfId="43" applyNumberFormat="1" applyFont="1" applyAlignment="1">
      <alignment horizontal="left"/>
    </xf>
    <xf numFmtId="49" fontId="18" fillId="0" borderId="0" xfId="42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18" fillId="37" borderId="0" xfId="43" applyFont="1" applyFill="1" applyAlignment="1">
      <alignment horizontal="left"/>
    </xf>
    <xf numFmtId="0" fontId="0" fillId="0" borderId="0" xfId="0" applyFill="1" applyAlignment="1">
      <alignment wrapText="1"/>
    </xf>
    <xf numFmtId="0" fontId="18" fillId="0" borderId="0" xfId="42" applyFont="1" applyFill="1" applyAlignment="1">
      <alignment horizontal="left"/>
    </xf>
    <xf numFmtId="49" fontId="18" fillId="0" borderId="0" xfId="42" applyNumberFormat="1" applyFont="1" applyFill="1" applyAlignment="1">
      <alignment horizontal="left"/>
    </xf>
    <xf numFmtId="49" fontId="0" fillId="0" borderId="0" xfId="0" applyNumberFormat="1" applyFill="1"/>
    <xf numFmtId="49" fontId="24" fillId="0" borderId="0" xfId="0" applyNumberFormat="1" applyFont="1"/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/>
    <xf numFmtId="3" fontId="24" fillId="0" borderId="0" xfId="0" applyNumberFormat="1" applyFont="1" applyAlignment="1"/>
    <xf numFmtId="0" fontId="25" fillId="0" borderId="0" xfId="0" applyFont="1"/>
    <xf numFmtId="0" fontId="24" fillId="0" borderId="0" xfId="0" applyFont="1" applyBorder="1" applyAlignment="1">
      <alignment wrapText="1"/>
    </xf>
    <xf numFmtId="14" fontId="24" fillId="0" borderId="0" xfId="0" applyNumberFormat="1" applyFont="1" applyAlignment="1">
      <alignment wrapText="1"/>
    </xf>
    <xf numFmtId="0" fontId="24" fillId="0" borderId="0" xfId="0" applyFont="1" applyFill="1" applyBorder="1" applyAlignment="1"/>
    <xf numFmtId="0" fontId="24" fillId="0" borderId="0" xfId="42" applyFont="1" applyAlignment="1">
      <alignment horizontal="left"/>
    </xf>
    <xf numFmtId="14" fontId="24" fillId="0" borderId="0" xfId="0" applyNumberFormat="1" applyFont="1" applyBorder="1" applyAlignment="1">
      <alignment wrapText="1"/>
    </xf>
    <xf numFmtId="49" fontId="24" fillId="0" borderId="0" xfId="42" applyNumberFormat="1" applyFont="1" applyFill="1" applyAlignment="1">
      <alignment horizontal="left"/>
    </xf>
    <xf numFmtId="14" fontId="24" fillId="0" borderId="0" xfId="0" applyNumberFormat="1" applyFont="1"/>
    <xf numFmtId="49" fontId="24" fillId="0" borderId="0" xfId="42" applyNumberFormat="1" applyFont="1" applyAlignment="1">
      <alignment horizontal="left"/>
    </xf>
    <xf numFmtId="49" fontId="24" fillId="0" borderId="0" xfId="43" applyNumberFormat="1" applyFont="1" applyAlignment="1">
      <alignment horizontal="left"/>
    </xf>
    <xf numFmtId="0" fontId="24" fillId="0" borderId="0" xfId="43" applyFont="1" applyAlignment="1">
      <alignment horizontal="left"/>
    </xf>
    <xf numFmtId="49" fontId="24" fillId="0" borderId="0" xfId="0" applyNumberFormat="1" applyFont="1" applyAlignment="1">
      <alignment horizontal="right"/>
    </xf>
    <xf numFmtId="0" fontId="24" fillId="0" borderId="0" xfId="42" applyFont="1" applyFill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7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Haggin Field Honors Dorm #1</v>
          </cell>
        </row>
        <row r="77">
          <cell r="A77" t="str">
            <v>0080</v>
          </cell>
          <cell r="B77" t="str">
            <v>Haggin Field Honors Dorm #2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0141</v>
          </cell>
          <cell r="B125" t="str">
            <v>New Farmhouse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ASTeCC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5"/>
  <sheetViews>
    <sheetView tabSelected="1" zoomScale="75" zoomScaleNormal="75" workbookViewId="0">
      <selection activeCell="H25" sqref="H25"/>
    </sheetView>
  </sheetViews>
  <sheetFormatPr defaultRowHeight="15" x14ac:dyDescent="0.25"/>
  <cols>
    <col min="1" max="1" width="12.85546875" style="11" customWidth="1"/>
    <col min="2" max="2" width="5.5703125" style="11" customWidth="1"/>
    <col min="3" max="3" width="53.5703125" customWidth="1"/>
    <col min="4" max="4" width="14.28515625" bestFit="1" customWidth="1"/>
    <col min="5" max="5" width="8.42578125" bestFit="1" customWidth="1"/>
    <col min="6" max="6" width="10.5703125" customWidth="1"/>
    <col min="7" max="7" width="18.140625" customWidth="1"/>
    <col min="8" max="8" width="18" customWidth="1"/>
    <col min="9" max="9" width="54.42578125" style="12" customWidth="1"/>
    <col min="15" max="15" width="11.5703125" customWidth="1"/>
  </cols>
  <sheetData>
    <row r="1" spans="1:16" s="2" customFormat="1" ht="90" x14ac:dyDescent="0.25">
      <c r="A1" s="9" t="s">
        <v>7</v>
      </c>
      <c r="B1" s="77" t="s">
        <v>81</v>
      </c>
      <c r="C1" s="77"/>
      <c r="F1" s="8" t="s">
        <v>10</v>
      </c>
      <c r="G1" s="13">
        <v>41211</v>
      </c>
      <c r="I1" s="12"/>
      <c r="J1" s="26" t="s">
        <v>66</v>
      </c>
      <c r="K1" s="26" t="s">
        <v>67</v>
      </c>
      <c r="L1" s="27"/>
      <c r="M1" s="27"/>
      <c r="N1" s="27"/>
      <c r="O1" s="28" t="s">
        <v>68</v>
      </c>
      <c r="P1" s="41" t="s">
        <v>80</v>
      </c>
    </row>
    <row r="2" spans="1:16" ht="16.5" thickBot="1" x14ac:dyDescent="0.3">
      <c r="A2" s="10" t="s">
        <v>8</v>
      </c>
      <c r="B2" s="78" t="str">
        <f>VLOOKUP(B1,BuildingList!A:B,2,FALSE)</f>
        <v>Frank D. Peterson Service Building</v>
      </c>
      <c r="C2" s="78"/>
      <c r="F2" s="7" t="s">
        <v>12</v>
      </c>
      <c r="G2" s="14" t="s">
        <v>15</v>
      </c>
      <c r="J2" s="29">
        <f>G89-J89</f>
        <v>28</v>
      </c>
      <c r="K2" s="29">
        <f>H89-M89</f>
        <v>4</v>
      </c>
      <c r="L2" s="30"/>
      <c r="M2" s="30"/>
      <c r="N2" s="30"/>
      <c r="O2" s="31"/>
      <c r="P2" s="42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s="1" customFormat="1" ht="15" customHeight="1" thickTop="1" x14ac:dyDescent="0.25">
      <c r="A6" s="11" t="s">
        <v>127</v>
      </c>
      <c r="B6" s="44" t="s">
        <v>87</v>
      </c>
      <c r="C6" s="12" t="s">
        <v>27</v>
      </c>
      <c r="D6" s="2" t="s">
        <v>5</v>
      </c>
      <c r="E6" s="18">
        <v>0</v>
      </c>
      <c r="F6" s="24">
        <v>438</v>
      </c>
      <c r="G6" s="18" t="s">
        <v>3</v>
      </c>
      <c r="H6" s="2" t="s">
        <v>2</v>
      </c>
      <c r="I6" s="12" t="s">
        <v>101</v>
      </c>
      <c r="J6" s="32">
        <f>IF(G6="No Change","N/A",IF(G6="New Tag Required",Lookup!F:F,IF(G6="N/A","N/A","")))</f>
        <v>0</v>
      </c>
      <c r="K6" s="34"/>
      <c r="L6" s="12"/>
      <c r="M6" s="32" t="str">
        <f>IF(H6="No Change","N/A",IF(H6="New Tag Required",Lookup!F:F,IF(H6="N/A","N/A","")))</f>
        <v>N/A</v>
      </c>
      <c r="N6" s="2"/>
      <c r="O6" s="2"/>
    </row>
    <row r="7" spans="1:16" s="1" customFormat="1" ht="15" customHeight="1" x14ac:dyDescent="0.25">
      <c r="A7" s="58" t="s">
        <v>143</v>
      </c>
      <c r="B7" s="59" t="s">
        <v>87</v>
      </c>
      <c r="C7" s="58" t="s">
        <v>26</v>
      </c>
      <c r="D7" s="61" t="s">
        <v>5</v>
      </c>
      <c r="E7" s="58">
        <v>435</v>
      </c>
      <c r="F7" s="75">
        <v>0</v>
      </c>
      <c r="G7" s="62" t="s">
        <v>16</v>
      </c>
      <c r="H7" s="61" t="s">
        <v>16</v>
      </c>
      <c r="I7" s="58"/>
      <c r="J7" s="58"/>
      <c r="K7" s="58"/>
      <c r="L7" s="58"/>
      <c r="M7" s="58"/>
      <c r="N7" s="58"/>
      <c r="O7" s="58"/>
      <c r="P7" s="58"/>
    </row>
    <row r="8" spans="1:16" s="1" customFormat="1" ht="15" customHeight="1" x14ac:dyDescent="0.25">
      <c r="A8" s="11" t="s">
        <v>128</v>
      </c>
      <c r="B8" s="44" t="s">
        <v>87</v>
      </c>
      <c r="C8" s="12" t="s">
        <v>27</v>
      </c>
      <c r="D8" s="2" t="s">
        <v>5</v>
      </c>
      <c r="E8" s="18">
        <v>0</v>
      </c>
      <c r="F8" s="24">
        <v>52</v>
      </c>
      <c r="G8" s="18" t="s">
        <v>3</v>
      </c>
      <c r="H8" s="2" t="s">
        <v>2</v>
      </c>
      <c r="I8" s="12" t="s">
        <v>102</v>
      </c>
      <c r="J8" s="32">
        <f>IF(G8="No Change","N/A",IF(G8="New Tag Required",Lookup!F:F,IF(G8="N/A","N/A","")))</f>
        <v>0</v>
      </c>
      <c r="K8" s="34"/>
      <c r="L8" s="12"/>
      <c r="M8" s="32" t="str">
        <f>IF(H8="No Change","N/A",IF(H8="New Tag Required",Lookup!F:F,IF(H8="N/A","N/A","")))</f>
        <v>N/A</v>
      </c>
      <c r="N8" s="2"/>
      <c r="O8" s="2"/>
    </row>
    <row r="9" spans="1:16" s="1" customFormat="1" ht="15" customHeight="1" x14ac:dyDescent="0.25">
      <c r="A9" s="58" t="s">
        <v>142</v>
      </c>
      <c r="B9" s="59" t="s">
        <v>87</v>
      </c>
      <c r="C9" s="58" t="s">
        <v>26</v>
      </c>
      <c r="D9" s="61" t="s">
        <v>5</v>
      </c>
      <c r="E9" s="58">
        <v>53</v>
      </c>
      <c r="F9" s="75">
        <v>0</v>
      </c>
      <c r="G9" s="62" t="s">
        <v>16</v>
      </c>
      <c r="H9" s="61" t="s">
        <v>16</v>
      </c>
      <c r="I9" s="58"/>
      <c r="J9" s="58"/>
      <c r="K9" s="58"/>
      <c r="L9" s="58"/>
      <c r="M9" s="58"/>
      <c r="N9" s="58"/>
      <c r="O9" s="58"/>
    </row>
    <row r="10" spans="1:16" s="1" customFormat="1" ht="15" customHeight="1" x14ac:dyDescent="0.25">
      <c r="A10" s="11" t="s">
        <v>129</v>
      </c>
      <c r="B10" s="44" t="s">
        <v>87</v>
      </c>
      <c r="C10" s="12" t="s">
        <v>27</v>
      </c>
      <c r="D10" s="2" t="s">
        <v>5</v>
      </c>
      <c r="E10" s="18">
        <v>0</v>
      </c>
      <c r="F10" s="24">
        <v>25</v>
      </c>
      <c r="G10" s="18" t="s">
        <v>3</v>
      </c>
      <c r="H10" s="2" t="s">
        <v>2</v>
      </c>
      <c r="I10" s="12" t="s">
        <v>103</v>
      </c>
      <c r="J10" s="32">
        <f>IF(G10="No Change","N/A",IF(G10="New Tag Required",Lookup!F:F,IF(G10="N/A","N/A","")))</f>
        <v>0</v>
      </c>
      <c r="K10" s="34"/>
      <c r="L10" s="12"/>
      <c r="M10" s="32" t="str">
        <f>IF(H10="No Change","N/A",IF(H10="New Tag Required",Lookup!F:F,IF(H10="N/A","N/A","")))</f>
        <v>N/A</v>
      </c>
      <c r="N10" s="2"/>
      <c r="O10" s="2"/>
    </row>
    <row r="11" spans="1:16" s="64" customFormat="1" ht="15" customHeight="1" x14ac:dyDescent="0.25">
      <c r="A11" s="58" t="s">
        <v>150</v>
      </c>
      <c r="B11" s="59" t="s">
        <v>87</v>
      </c>
      <c r="C11" s="60" t="s">
        <v>26</v>
      </c>
      <c r="D11" s="61" t="s">
        <v>5</v>
      </c>
      <c r="E11" s="62">
        <v>27</v>
      </c>
      <c r="F11" s="63">
        <v>0</v>
      </c>
      <c r="G11" s="62" t="s">
        <v>16</v>
      </c>
      <c r="H11" s="61" t="s">
        <v>16</v>
      </c>
      <c r="J11" s="65"/>
      <c r="K11" s="66"/>
      <c r="L11" s="60"/>
      <c r="M11" s="65"/>
      <c r="N11" s="61"/>
      <c r="O11" s="61"/>
    </row>
    <row r="12" spans="1:16" s="1" customFormat="1" ht="15" customHeight="1" x14ac:dyDescent="0.25">
      <c r="A12" s="11" t="s">
        <v>130</v>
      </c>
      <c r="B12" s="44" t="s">
        <v>87</v>
      </c>
      <c r="C12" s="12" t="s">
        <v>27</v>
      </c>
      <c r="D12" s="2" t="s">
        <v>5</v>
      </c>
      <c r="E12" s="43">
        <v>0</v>
      </c>
      <c r="F12" s="24">
        <v>72</v>
      </c>
      <c r="G12" s="18" t="s">
        <v>3</v>
      </c>
      <c r="H12" s="2" t="s">
        <v>2</v>
      </c>
      <c r="I12" s="12" t="s">
        <v>104</v>
      </c>
      <c r="J12" s="32">
        <f>IF(G12="No Change","N/A",IF(G12="New Tag Required",Lookup!F:F,IF(G12="N/A","N/A","")))</f>
        <v>0</v>
      </c>
      <c r="K12" s="34"/>
      <c r="L12" s="12"/>
      <c r="M12" s="32" t="str">
        <f>IF(H12="No Change","N/A",IF(H12="New Tag Required",Lookup!F:F,IF(H12="N/A","N/A","")))</f>
        <v>N/A</v>
      </c>
      <c r="N12" s="2"/>
      <c r="O12" s="2"/>
    </row>
    <row r="13" spans="1:16" s="64" customFormat="1" ht="15" customHeight="1" x14ac:dyDescent="0.25">
      <c r="A13" s="58" t="s">
        <v>94</v>
      </c>
      <c r="B13" s="59" t="s">
        <v>87</v>
      </c>
      <c r="C13" s="60" t="s">
        <v>26</v>
      </c>
      <c r="D13" s="61" t="s">
        <v>5</v>
      </c>
      <c r="E13" s="67">
        <v>73</v>
      </c>
      <c r="F13" s="63">
        <v>0</v>
      </c>
      <c r="G13" s="62" t="s">
        <v>16</v>
      </c>
      <c r="H13" s="61" t="s">
        <v>16</v>
      </c>
      <c r="I13" s="60"/>
      <c r="J13" s="65"/>
      <c r="K13" s="66"/>
      <c r="L13" s="60"/>
      <c r="M13" s="65"/>
      <c r="N13" s="61"/>
      <c r="O13" s="61"/>
    </row>
    <row r="14" spans="1:16" s="1" customFormat="1" x14ac:dyDescent="0.25">
      <c r="A14" s="51" t="s">
        <v>96</v>
      </c>
      <c r="B14" s="44" t="s">
        <v>87</v>
      </c>
      <c r="C14" s="12" t="s">
        <v>27</v>
      </c>
      <c r="D14" s="2" t="s">
        <v>5</v>
      </c>
      <c r="E14" s="43">
        <v>0</v>
      </c>
      <c r="F14" s="24">
        <v>223</v>
      </c>
      <c r="G14" s="18" t="s">
        <v>3</v>
      </c>
      <c r="H14" s="2" t="s">
        <v>2</v>
      </c>
      <c r="I14" s="12" t="s">
        <v>154</v>
      </c>
      <c r="J14" s="32">
        <f>IF(G14="No Change","N/A",IF(G14="New Tag Required",Lookup!F:F,IF(G14="N/A","N/A","")))</f>
        <v>0</v>
      </c>
      <c r="K14" s="34"/>
      <c r="L14" s="12"/>
      <c r="M14" s="32" t="str">
        <f>IF(H14="No Change","N/A",IF(H14="New Tag Required",Lookup!F:F,IF(H14="N/A","N/A","")))</f>
        <v>N/A</v>
      </c>
      <c r="N14" s="34"/>
      <c r="O14" s="12"/>
    </row>
    <row r="15" spans="1:16" s="1" customFormat="1" x14ac:dyDescent="0.25">
      <c r="A15" s="11" t="s">
        <v>131</v>
      </c>
      <c r="B15" s="44" t="s">
        <v>87</v>
      </c>
      <c r="C15" s="12" t="s">
        <v>27</v>
      </c>
      <c r="D15" s="2" t="s">
        <v>5</v>
      </c>
      <c r="E15" s="43">
        <v>0</v>
      </c>
      <c r="F15" s="24">
        <v>29</v>
      </c>
      <c r="G15" s="18" t="s">
        <v>3</v>
      </c>
      <c r="H15" s="2" t="s">
        <v>2</v>
      </c>
      <c r="I15" s="12" t="s">
        <v>105</v>
      </c>
      <c r="J15" s="32">
        <f>IF(G15="No Change","N/A",IF(G15="New Tag Required",Lookup!F:F,IF(G15="N/A","N/A","")))</f>
        <v>0</v>
      </c>
      <c r="K15" s="34"/>
      <c r="L15" s="12"/>
      <c r="M15" s="32" t="str">
        <f>IF(H15="No Change","N/A",IF(H15="New Tag Required",Lookup!F:F,IF(H15="N/A","N/A","")))</f>
        <v>N/A</v>
      </c>
      <c r="N15" s="2"/>
      <c r="O15" s="2"/>
    </row>
    <row r="16" spans="1:16" s="64" customFormat="1" x14ac:dyDescent="0.25">
      <c r="A16" s="58" t="s">
        <v>170</v>
      </c>
      <c r="B16" s="59" t="s">
        <v>87</v>
      </c>
      <c r="C16" s="60" t="s">
        <v>26</v>
      </c>
      <c r="D16" s="61" t="s">
        <v>5</v>
      </c>
      <c r="E16" s="67">
        <v>30</v>
      </c>
      <c r="F16" s="63">
        <v>0</v>
      </c>
      <c r="G16" s="62" t="s">
        <v>16</v>
      </c>
      <c r="H16" s="61" t="s">
        <v>16</v>
      </c>
      <c r="J16" s="65"/>
      <c r="K16" s="66"/>
      <c r="L16" s="60"/>
      <c r="M16" s="65"/>
      <c r="N16" s="61"/>
      <c r="O16" s="61"/>
    </row>
    <row r="17" spans="1:15" s="1" customFormat="1" x14ac:dyDescent="0.25">
      <c r="A17" s="11" t="s">
        <v>132</v>
      </c>
      <c r="B17" s="44" t="s">
        <v>87</v>
      </c>
      <c r="C17" s="12" t="s">
        <v>30</v>
      </c>
      <c r="D17" s="2" t="s">
        <v>5</v>
      </c>
      <c r="E17" s="18">
        <v>141</v>
      </c>
      <c r="F17" s="24">
        <v>142</v>
      </c>
      <c r="G17" s="18" t="s">
        <v>2</v>
      </c>
      <c r="H17" s="2" t="s">
        <v>21</v>
      </c>
      <c r="I17" s="12"/>
      <c r="J17" s="32" t="str">
        <f>IF(G17="No Change","N/A",IF(G17="New Tag Required",Lookup!F:F,IF(G17="N/A","N/A","")))</f>
        <v>N/A</v>
      </c>
      <c r="K17" s="34"/>
      <c r="L17" s="12"/>
      <c r="M17" s="32" t="str">
        <f>IF(H17="No Change","N/A",IF(H17="New Tag Required",Lookup!F:F,IF(H17="N/A","N/A","")))</f>
        <v/>
      </c>
      <c r="N17" s="2"/>
      <c r="O17" s="2"/>
    </row>
    <row r="18" spans="1:15" s="1" customFormat="1" x14ac:dyDescent="0.25">
      <c r="A18" s="11" t="s">
        <v>133</v>
      </c>
      <c r="B18" s="44" t="s">
        <v>87</v>
      </c>
      <c r="C18" s="12" t="s">
        <v>30</v>
      </c>
      <c r="D18" s="2" t="s">
        <v>5</v>
      </c>
      <c r="E18" s="18">
        <v>147</v>
      </c>
      <c r="F18" s="24">
        <v>148</v>
      </c>
      <c r="G18" s="18" t="s">
        <v>2</v>
      </c>
      <c r="H18" s="2" t="s">
        <v>21</v>
      </c>
      <c r="I18" s="12"/>
      <c r="J18" s="32" t="str">
        <f>IF(G18="No Change","N/A",IF(G18="New Tag Required",Lookup!F:F,IF(G18="N/A","N/A","")))</f>
        <v>N/A</v>
      </c>
      <c r="K18" s="34"/>
      <c r="L18" s="12"/>
      <c r="M18" s="32" t="str">
        <f>IF(H18="No Change","N/A",IF(H18="New Tag Required",Lookup!F:F,IF(H18="N/A","N/A","")))</f>
        <v/>
      </c>
      <c r="N18" s="2"/>
      <c r="O18" s="2"/>
    </row>
    <row r="19" spans="1:15" s="1" customFormat="1" x14ac:dyDescent="0.25">
      <c r="A19" s="11" t="s">
        <v>134</v>
      </c>
      <c r="B19" s="44" t="s">
        <v>87</v>
      </c>
      <c r="C19" s="12" t="s">
        <v>30</v>
      </c>
      <c r="D19" s="2" t="s">
        <v>5</v>
      </c>
      <c r="E19" s="18">
        <v>126</v>
      </c>
      <c r="F19" s="24">
        <v>127</v>
      </c>
      <c r="G19" s="18" t="s">
        <v>2</v>
      </c>
      <c r="H19" s="2" t="s">
        <v>21</v>
      </c>
      <c r="I19" s="12"/>
      <c r="J19" s="32" t="str">
        <f>IF(G19="No Change","N/A",IF(G19="New Tag Required",Lookup!F:F,IF(G19="N/A","N/A","")))</f>
        <v>N/A</v>
      </c>
      <c r="K19" s="34"/>
      <c r="L19" s="12"/>
      <c r="M19" s="32" t="str">
        <f>IF(H19="No Change","N/A",IF(H19="New Tag Required",Lookup!F:F,IF(H19="N/A","N/A","")))</f>
        <v/>
      </c>
      <c r="N19" s="2"/>
      <c r="O19" s="2"/>
    </row>
    <row r="20" spans="1:15" s="1" customFormat="1" x14ac:dyDescent="0.25">
      <c r="A20" s="11" t="s">
        <v>135</v>
      </c>
      <c r="B20" s="52" t="s">
        <v>87</v>
      </c>
      <c r="C20" s="12" t="s">
        <v>61</v>
      </c>
      <c r="D20" s="2" t="s">
        <v>6</v>
      </c>
      <c r="E20" s="18">
        <v>152</v>
      </c>
      <c r="F20" s="24">
        <v>152</v>
      </c>
      <c r="G20" s="18" t="s">
        <v>2</v>
      </c>
      <c r="H20" s="2" t="s">
        <v>21</v>
      </c>
      <c r="I20" s="12"/>
      <c r="J20" s="32"/>
      <c r="K20" s="34"/>
      <c r="L20" s="12"/>
      <c r="M20" s="32"/>
      <c r="N20" s="2"/>
      <c r="O20" s="2"/>
    </row>
    <row r="21" spans="1:15" s="1" customFormat="1" x14ac:dyDescent="0.25">
      <c r="A21" s="11" t="s">
        <v>136</v>
      </c>
      <c r="B21" s="44" t="s">
        <v>87</v>
      </c>
      <c r="C21" s="12" t="s">
        <v>31</v>
      </c>
      <c r="D21" s="2" t="s">
        <v>5</v>
      </c>
      <c r="E21" s="18">
        <v>16</v>
      </c>
      <c r="F21" s="24">
        <v>15</v>
      </c>
      <c r="G21" s="18" t="s">
        <v>2</v>
      </c>
      <c r="H21" s="2" t="s">
        <v>21</v>
      </c>
      <c r="I21" s="12"/>
      <c r="J21" s="32" t="str">
        <f>IF(G21="No Change","N/A",IF(G21="New Tag Required",Lookup!F:F,IF(G21="N/A","N/A","")))</f>
        <v>N/A</v>
      </c>
      <c r="K21" s="34"/>
      <c r="L21" s="12"/>
      <c r="M21" s="32" t="str">
        <f>IF(H21="No Change","N/A",IF(H21="New Tag Required",Lookup!F:F,IF(H21="N/A","N/A","")))</f>
        <v/>
      </c>
      <c r="N21" s="2"/>
      <c r="O21" s="2"/>
    </row>
    <row r="22" spans="1:15" s="1" customFormat="1" x14ac:dyDescent="0.25">
      <c r="A22" s="11" t="s">
        <v>137</v>
      </c>
      <c r="B22" s="44" t="s">
        <v>87</v>
      </c>
      <c r="C22" s="12" t="s">
        <v>30</v>
      </c>
      <c r="D22" s="2" t="s">
        <v>5</v>
      </c>
      <c r="E22" s="18">
        <v>136</v>
      </c>
      <c r="F22" s="24">
        <v>137</v>
      </c>
      <c r="G22" s="18" t="s">
        <v>2</v>
      </c>
      <c r="H22" s="2" t="s">
        <v>21</v>
      </c>
      <c r="I22" s="12"/>
      <c r="J22" s="32" t="str">
        <f>IF(G22="No Change","N/A",IF(G22="New Tag Required",Lookup!F:F,IF(G22="N/A","N/A","")))</f>
        <v>N/A</v>
      </c>
      <c r="K22" s="34"/>
      <c r="L22" s="12"/>
      <c r="M22" s="32" t="str">
        <f>IF(H22="No Change","N/A",IF(H22="New Tag Required",Lookup!F:F,IF(H22="N/A","N/A","")))</f>
        <v/>
      </c>
      <c r="N22" s="2"/>
      <c r="O22" s="2"/>
    </row>
    <row r="23" spans="1:15" s="1" customFormat="1" x14ac:dyDescent="0.25">
      <c r="A23" s="48" t="s">
        <v>88</v>
      </c>
      <c r="B23" s="44" t="s">
        <v>87</v>
      </c>
      <c r="C23" s="12" t="s">
        <v>27</v>
      </c>
      <c r="D23" s="2" t="s">
        <v>5</v>
      </c>
      <c r="E23" s="18">
        <v>0</v>
      </c>
      <c r="F23" s="24">
        <v>271</v>
      </c>
      <c r="G23" s="18" t="s">
        <v>3</v>
      </c>
      <c r="H23" s="2" t="s">
        <v>2</v>
      </c>
      <c r="I23" s="12" t="s">
        <v>106</v>
      </c>
      <c r="J23" s="32">
        <f>IF(G23="No Change","N/A",IF(G23="New Tag Required",Lookup!F:F,IF(G23="N/A","N/A","")))</f>
        <v>0</v>
      </c>
      <c r="K23" s="33"/>
      <c r="L23" s="32"/>
      <c r="M23" s="32" t="str">
        <f>IF(H23="No Change","N/A",IF(H23="New Tag Required",Lookup!F:F,IF(H23="N/A","N/A","")))</f>
        <v>N/A</v>
      </c>
      <c r="N23" s="33"/>
      <c r="O23" s="32"/>
    </row>
    <row r="24" spans="1:15" s="64" customFormat="1" x14ac:dyDescent="0.25">
      <c r="A24" s="68" t="s">
        <v>90</v>
      </c>
      <c r="B24" s="59" t="s">
        <v>87</v>
      </c>
      <c r="C24" s="60" t="s">
        <v>26</v>
      </c>
      <c r="D24" s="61" t="s">
        <v>5</v>
      </c>
      <c r="E24" s="62">
        <v>270</v>
      </c>
      <c r="F24" s="63">
        <v>0</v>
      </c>
      <c r="G24" s="62" t="s">
        <v>16</v>
      </c>
      <c r="H24" s="61" t="s">
        <v>16</v>
      </c>
      <c r="J24" s="65"/>
      <c r="K24" s="69"/>
      <c r="L24" s="65"/>
      <c r="M24" s="65"/>
      <c r="N24" s="69"/>
      <c r="O24" s="65"/>
    </row>
    <row r="25" spans="1:15" s="1" customFormat="1" x14ac:dyDescent="0.25">
      <c r="A25" s="48" t="s">
        <v>89</v>
      </c>
      <c r="B25" s="44" t="s">
        <v>87</v>
      </c>
      <c r="C25" s="12" t="s">
        <v>31</v>
      </c>
      <c r="D25" s="2" t="s">
        <v>5</v>
      </c>
      <c r="E25" s="18">
        <v>451</v>
      </c>
      <c r="F25" s="24">
        <v>446</v>
      </c>
      <c r="G25" s="18" t="s">
        <v>2</v>
      </c>
      <c r="H25" s="2" t="s">
        <v>2</v>
      </c>
      <c r="I25" s="12"/>
      <c r="J25" s="32" t="str">
        <f>IF(G25="No Change","N/A",IF(G25="New Tag Required",Lookup!F:F,IF(G25="N/A","N/A","")))</f>
        <v>N/A</v>
      </c>
      <c r="K25" s="33"/>
      <c r="L25" s="32"/>
      <c r="M25" s="32" t="str">
        <f>IF(H25="No Change","N/A",IF(H25="New Tag Required",Lookup!F:F,IF(H25="N/A","N/A","")))</f>
        <v>N/A</v>
      </c>
      <c r="N25" s="33"/>
      <c r="O25" s="32"/>
    </row>
    <row r="26" spans="1:15" s="1" customFormat="1" x14ac:dyDescent="0.25">
      <c r="A26" s="56" t="s">
        <v>150</v>
      </c>
      <c r="B26" s="44" t="s">
        <v>87</v>
      </c>
      <c r="C26" s="12" t="s">
        <v>27</v>
      </c>
      <c r="D26" s="2" t="s">
        <v>5</v>
      </c>
      <c r="E26" s="18">
        <v>0</v>
      </c>
      <c r="F26" s="24">
        <v>276</v>
      </c>
      <c r="G26" s="18" t="s">
        <v>3</v>
      </c>
      <c r="H26" s="2" t="s">
        <v>2</v>
      </c>
      <c r="I26" s="12" t="s">
        <v>107</v>
      </c>
      <c r="J26" s="32">
        <f>IF(G26="No Change","N/A",IF(G26="New Tag Required",Lookup!F:F,IF(G26="N/A","N/A","")))</f>
        <v>0</v>
      </c>
      <c r="K26" s="34"/>
      <c r="L26" s="12"/>
      <c r="M26" s="32" t="str">
        <f>IF(H26="No Change","N/A",IF(H26="New Tag Required",Lookup!F:F,IF(H26="N/A","N/A","")))</f>
        <v>N/A</v>
      </c>
      <c r="N26" s="34"/>
      <c r="O26" s="12"/>
    </row>
    <row r="27" spans="1:15" s="64" customFormat="1" x14ac:dyDescent="0.25">
      <c r="A27" s="70" t="s">
        <v>139</v>
      </c>
      <c r="B27" s="59" t="s">
        <v>87</v>
      </c>
      <c r="C27" s="60" t="s">
        <v>26</v>
      </c>
      <c r="D27" s="61" t="s">
        <v>5</v>
      </c>
      <c r="E27" s="62">
        <v>110</v>
      </c>
      <c r="F27" s="63">
        <v>0</v>
      </c>
      <c r="G27" s="62" t="s">
        <v>16</v>
      </c>
      <c r="H27" s="61" t="s">
        <v>16</v>
      </c>
      <c r="J27" s="65"/>
      <c r="K27" s="66"/>
      <c r="L27" s="60"/>
      <c r="M27" s="65"/>
      <c r="N27" s="66"/>
      <c r="O27" s="60"/>
    </row>
    <row r="28" spans="1:15" s="1" customFormat="1" ht="30" x14ac:dyDescent="0.25">
      <c r="A28" s="55" t="s">
        <v>94</v>
      </c>
      <c r="B28" s="44" t="s">
        <v>87</v>
      </c>
      <c r="C28" s="12" t="s">
        <v>166</v>
      </c>
      <c r="D28" s="2" t="s">
        <v>5</v>
      </c>
      <c r="E28" s="18">
        <v>0</v>
      </c>
      <c r="F28" s="24">
        <v>270</v>
      </c>
      <c r="G28" s="18" t="s">
        <v>3</v>
      </c>
      <c r="H28" s="2" t="s">
        <v>2</v>
      </c>
      <c r="I28" s="54"/>
      <c r="J28" s="32">
        <f>IF(G28="No Change","N/A",IF(G28="New Tag Required",Lookup!F:F,IF(G28="N/A","N/A","")))</f>
        <v>0</v>
      </c>
      <c r="K28" s="19"/>
      <c r="L28" s="2"/>
      <c r="M28" s="32" t="str">
        <f>IF(H28="No Change","N/A",IF(H28="New Tag Required",Lookup!F:F,IF(H28="N/A","N/A","")))</f>
        <v>N/A</v>
      </c>
      <c r="N28" s="34"/>
      <c r="O28" s="12"/>
    </row>
    <row r="29" spans="1:15" s="64" customFormat="1" x14ac:dyDescent="0.25">
      <c r="A29" s="70" t="s">
        <v>153</v>
      </c>
      <c r="B29" s="59" t="s">
        <v>87</v>
      </c>
      <c r="C29" s="60" t="s">
        <v>26</v>
      </c>
      <c r="D29" s="61" t="s">
        <v>5</v>
      </c>
      <c r="E29" s="62">
        <v>142</v>
      </c>
      <c r="F29" s="63">
        <v>0</v>
      </c>
      <c r="G29" s="62" t="s">
        <v>16</v>
      </c>
      <c r="H29" s="61" t="s">
        <v>16</v>
      </c>
      <c r="J29" s="65"/>
      <c r="K29" s="71"/>
      <c r="L29" s="61"/>
      <c r="M29" s="65"/>
      <c r="N29" s="66"/>
      <c r="O29" s="60"/>
    </row>
    <row r="30" spans="1:15" s="64" customFormat="1" x14ac:dyDescent="0.25">
      <c r="A30" s="76" t="s">
        <v>95</v>
      </c>
      <c r="B30" s="59" t="s">
        <v>87</v>
      </c>
      <c r="C30" s="60" t="s">
        <v>26</v>
      </c>
      <c r="D30" s="61" t="s">
        <v>5</v>
      </c>
      <c r="E30" s="62">
        <v>122</v>
      </c>
      <c r="F30" s="63">
        <v>0</v>
      </c>
      <c r="G30" s="62" t="s">
        <v>16</v>
      </c>
      <c r="H30" s="61" t="s">
        <v>16</v>
      </c>
      <c r="I30" s="60"/>
      <c r="J30" s="65"/>
      <c r="K30" s="71"/>
      <c r="L30" s="61"/>
      <c r="M30" s="65"/>
      <c r="N30" s="66"/>
      <c r="O30" s="60"/>
    </row>
    <row r="31" spans="1:15" s="1" customFormat="1" x14ac:dyDescent="0.25">
      <c r="A31" s="11" t="s">
        <v>98</v>
      </c>
      <c r="B31" s="44" t="s">
        <v>87</v>
      </c>
      <c r="C31" s="12" t="s">
        <v>27</v>
      </c>
      <c r="D31" s="2" t="s">
        <v>5</v>
      </c>
      <c r="E31" s="18">
        <v>0</v>
      </c>
      <c r="F31" s="24">
        <v>734</v>
      </c>
      <c r="G31" s="18" t="s">
        <v>3</v>
      </c>
      <c r="H31" s="2" t="s">
        <v>2</v>
      </c>
      <c r="I31" s="12" t="s">
        <v>108</v>
      </c>
      <c r="J31" s="2"/>
      <c r="K31" s="2"/>
      <c r="L31" s="2"/>
      <c r="M31" s="2"/>
      <c r="N31" s="2"/>
      <c r="O31" s="2"/>
    </row>
    <row r="32" spans="1:15" s="64" customFormat="1" x14ac:dyDescent="0.25">
      <c r="A32" s="58" t="s">
        <v>171</v>
      </c>
      <c r="B32" s="59" t="s">
        <v>87</v>
      </c>
      <c r="C32" s="60" t="s">
        <v>26</v>
      </c>
      <c r="D32" s="61" t="s">
        <v>5</v>
      </c>
      <c r="E32" s="62">
        <v>735</v>
      </c>
      <c r="F32" s="63">
        <v>0</v>
      </c>
      <c r="G32" s="62" t="s">
        <v>16</v>
      </c>
      <c r="H32" s="61" t="s">
        <v>16</v>
      </c>
      <c r="J32" s="61"/>
      <c r="K32" s="61"/>
      <c r="L32" s="61"/>
      <c r="M32" s="61"/>
      <c r="N32" s="61"/>
      <c r="O32" s="61"/>
    </row>
    <row r="33" spans="1:15" s="1" customFormat="1" x14ac:dyDescent="0.25">
      <c r="A33" s="48" t="s">
        <v>99</v>
      </c>
      <c r="B33" s="44" t="s">
        <v>87</v>
      </c>
      <c r="C33" s="12" t="s">
        <v>27</v>
      </c>
      <c r="D33" s="2" t="s">
        <v>5</v>
      </c>
      <c r="E33" s="18">
        <v>0</v>
      </c>
      <c r="F33" s="24">
        <v>165</v>
      </c>
      <c r="G33" s="18" t="s">
        <v>3</v>
      </c>
      <c r="H33" s="2" t="s">
        <v>2</v>
      </c>
      <c r="I33" s="12" t="s">
        <v>109</v>
      </c>
      <c r="J33" s="32">
        <f>IF(G33="No Change","N/A",IF(G33="New Tag Required",Lookup!F:F,IF(G33="N/A","N/A","")))</f>
        <v>0</v>
      </c>
      <c r="K33" s="34"/>
      <c r="L33" s="12"/>
      <c r="M33" s="32" t="str">
        <f>IF(H33="No Change","N/A",IF(H33="New Tag Required",Lookup!F:F,IF(H33="N/A","N/A","")))</f>
        <v>N/A</v>
      </c>
      <c r="N33" s="34"/>
      <c r="O33" s="12"/>
    </row>
    <row r="34" spans="1:15" s="64" customFormat="1" x14ac:dyDescent="0.25">
      <c r="A34" s="68" t="s">
        <v>156</v>
      </c>
      <c r="B34" s="59" t="s">
        <v>87</v>
      </c>
      <c r="C34" s="60" t="s">
        <v>26</v>
      </c>
      <c r="D34" s="61" t="s">
        <v>5</v>
      </c>
      <c r="E34" s="62">
        <v>165</v>
      </c>
      <c r="F34" s="63">
        <v>0</v>
      </c>
      <c r="G34" s="62" t="s">
        <v>16</v>
      </c>
      <c r="H34" s="61" t="s">
        <v>16</v>
      </c>
      <c r="J34" s="65"/>
      <c r="K34" s="66"/>
      <c r="L34" s="60"/>
      <c r="M34" s="65"/>
      <c r="N34" s="66"/>
      <c r="O34" s="60"/>
    </row>
    <row r="35" spans="1:15" s="1" customFormat="1" x14ac:dyDescent="0.25">
      <c r="A35" s="48" t="s">
        <v>92</v>
      </c>
      <c r="B35" s="44" t="s">
        <v>87</v>
      </c>
      <c r="C35" s="12" t="s">
        <v>27</v>
      </c>
      <c r="D35" s="2" t="s">
        <v>5</v>
      </c>
      <c r="E35" s="18">
        <v>0</v>
      </c>
      <c r="F35" s="24">
        <v>407</v>
      </c>
      <c r="G35" s="18" t="s">
        <v>3</v>
      </c>
      <c r="H35" s="2" t="s">
        <v>2</v>
      </c>
      <c r="I35" s="12" t="s">
        <v>110</v>
      </c>
      <c r="J35" s="32">
        <f>IF(G35="No Change","N/A",IF(G35="New Tag Required",Lookup!F:F,IF(G35="N/A","N/A","")))</f>
        <v>0</v>
      </c>
      <c r="K35" s="34"/>
      <c r="L35" s="12"/>
      <c r="M35" s="32" t="str">
        <f>IF(H35="No Change","N/A",IF(H35="New Tag Required",Lookup!F:F,IF(H35="N/A","N/A","")))</f>
        <v>N/A</v>
      </c>
      <c r="N35" s="34"/>
      <c r="O35" s="12"/>
    </row>
    <row r="36" spans="1:15" s="64" customFormat="1" x14ac:dyDescent="0.25">
      <c r="A36" s="72" t="s">
        <v>97</v>
      </c>
      <c r="B36" s="59" t="s">
        <v>87</v>
      </c>
      <c r="C36" s="60" t="s">
        <v>26</v>
      </c>
      <c r="D36" s="61" t="s">
        <v>5</v>
      </c>
      <c r="E36" s="62">
        <v>648</v>
      </c>
      <c r="F36" s="63">
        <v>0</v>
      </c>
      <c r="G36" s="62" t="s">
        <v>16</v>
      </c>
      <c r="H36" s="61" t="s">
        <v>16</v>
      </c>
      <c r="J36" s="65"/>
      <c r="K36" s="66"/>
      <c r="L36" s="60"/>
      <c r="M36" s="65"/>
      <c r="N36" s="66"/>
      <c r="O36" s="60"/>
    </row>
    <row r="37" spans="1:15" s="1" customFormat="1" x14ac:dyDescent="0.25">
      <c r="A37" s="56" t="s">
        <v>153</v>
      </c>
      <c r="B37" s="44" t="s">
        <v>87</v>
      </c>
      <c r="C37" s="12" t="s">
        <v>27</v>
      </c>
      <c r="D37" s="2" t="s">
        <v>5</v>
      </c>
      <c r="E37" s="18">
        <v>0</v>
      </c>
      <c r="F37" s="24">
        <v>288</v>
      </c>
      <c r="G37" s="18" t="s">
        <v>3</v>
      </c>
      <c r="H37" s="2" t="s">
        <v>2</v>
      </c>
      <c r="I37" s="12" t="s">
        <v>111</v>
      </c>
      <c r="J37" s="32">
        <f>IF(G37="No Change","N/A",IF(G37="New Tag Required",Lookup!F:F,IF(G37="N/A","N/A","")))</f>
        <v>0</v>
      </c>
      <c r="K37" s="34"/>
      <c r="L37" s="12"/>
      <c r="M37" s="32" t="str">
        <f>IF(H37="No Change","N/A",IF(H37="New Tag Required",Lookup!F:F,IF(H37="N/A","N/A","")))</f>
        <v>N/A</v>
      </c>
      <c r="N37" s="34"/>
      <c r="O37" s="12"/>
    </row>
    <row r="38" spans="1:15" s="64" customFormat="1" x14ac:dyDescent="0.25">
      <c r="A38" s="61" t="s">
        <v>140</v>
      </c>
      <c r="B38" s="59" t="s">
        <v>87</v>
      </c>
      <c r="C38" s="60" t="s">
        <v>26</v>
      </c>
      <c r="D38" s="61" t="s">
        <v>5</v>
      </c>
      <c r="E38" s="61">
        <v>431</v>
      </c>
      <c r="F38" s="61">
        <v>0</v>
      </c>
      <c r="G38" s="62" t="s">
        <v>16</v>
      </c>
      <c r="H38" s="61" t="s">
        <v>16</v>
      </c>
      <c r="J38" s="61"/>
      <c r="K38" s="61"/>
      <c r="L38" s="61"/>
      <c r="M38" s="61"/>
      <c r="N38" s="61"/>
      <c r="O38" s="61"/>
    </row>
    <row r="39" spans="1:15" s="64" customFormat="1" x14ac:dyDescent="0.25">
      <c r="A39" s="61" t="s">
        <v>141</v>
      </c>
      <c r="B39" s="59" t="s">
        <v>87</v>
      </c>
      <c r="C39" s="60" t="s">
        <v>26</v>
      </c>
      <c r="D39" s="61" t="s">
        <v>5</v>
      </c>
      <c r="E39" s="61">
        <v>18</v>
      </c>
      <c r="F39" s="61">
        <v>0</v>
      </c>
      <c r="G39" s="62" t="s">
        <v>16</v>
      </c>
      <c r="H39" s="61" t="s">
        <v>16</v>
      </c>
      <c r="J39" s="61"/>
      <c r="K39" s="61"/>
      <c r="L39" s="61"/>
      <c r="M39" s="61"/>
      <c r="N39" s="61"/>
      <c r="O39" s="61"/>
    </row>
    <row r="40" spans="1:15" s="1" customFormat="1" x14ac:dyDescent="0.25">
      <c r="A40" s="48" t="s">
        <v>138</v>
      </c>
      <c r="B40" s="44" t="s">
        <v>87</v>
      </c>
      <c r="C40" s="12" t="s">
        <v>27</v>
      </c>
      <c r="D40" s="2" t="s">
        <v>5</v>
      </c>
      <c r="E40" s="18">
        <v>0</v>
      </c>
      <c r="F40" s="24">
        <v>131</v>
      </c>
      <c r="G40" s="18" t="s">
        <v>3</v>
      </c>
      <c r="H40" s="2" t="s">
        <v>2</v>
      </c>
      <c r="I40" s="12" t="s">
        <v>113</v>
      </c>
      <c r="J40" s="2"/>
      <c r="K40" s="2"/>
      <c r="L40" s="2"/>
      <c r="M40" s="2"/>
      <c r="N40" s="2"/>
      <c r="O40" s="2"/>
    </row>
    <row r="41" spans="1:15" s="64" customFormat="1" x14ac:dyDescent="0.25">
      <c r="A41" s="68" t="s">
        <v>157</v>
      </c>
      <c r="B41" s="59" t="s">
        <v>87</v>
      </c>
      <c r="C41" s="60" t="s">
        <v>26</v>
      </c>
      <c r="D41" s="61" t="s">
        <v>5</v>
      </c>
      <c r="E41" s="62">
        <v>132</v>
      </c>
      <c r="F41" s="63">
        <v>0</v>
      </c>
      <c r="G41" s="62" t="s">
        <v>16</v>
      </c>
      <c r="H41" s="61" t="s">
        <v>16</v>
      </c>
      <c r="I41" s="60"/>
      <c r="J41" s="61"/>
      <c r="K41" s="61"/>
      <c r="L41" s="61"/>
      <c r="M41" s="61"/>
      <c r="N41" s="61"/>
      <c r="O41" s="61"/>
    </row>
    <row r="42" spans="1:15" s="64" customFormat="1" x14ac:dyDescent="0.25">
      <c r="A42" s="57" t="s">
        <v>139</v>
      </c>
      <c r="B42" s="44" t="s">
        <v>87</v>
      </c>
      <c r="C42" s="12" t="s">
        <v>27</v>
      </c>
      <c r="D42" s="2" t="s">
        <v>5</v>
      </c>
      <c r="E42" s="18">
        <v>0</v>
      </c>
      <c r="F42" s="24">
        <v>668</v>
      </c>
      <c r="G42" s="18" t="s">
        <v>3</v>
      </c>
      <c r="H42" s="2" t="s">
        <v>2</v>
      </c>
      <c r="I42" s="12" t="s">
        <v>112</v>
      </c>
      <c r="J42" s="2"/>
      <c r="K42" s="2"/>
      <c r="L42" s="2"/>
      <c r="M42" s="2"/>
      <c r="N42" s="2"/>
      <c r="O42" s="61"/>
    </row>
    <row r="43" spans="1:15" s="64" customFormat="1" x14ac:dyDescent="0.25">
      <c r="A43" s="58" t="s">
        <v>155</v>
      </c>
      <c r="B43" s="59" t="s">
        <v>87</v>
      </c>
      <c r="C43" s="60" t="s">
        <v>26</v>
      </c>
      <c r="D43" s="61" t="s">
        <v>5</v>
      </c>
      <c r="E43" s="62">
        <v>667</v>
      </c>
      <c r="F43" s="63">
        <v>0</v>
      </c>
      <c r="G43" s="62" t="s">
        <v>16</v>
      </c>
      <c r="H43" s="61" t="s">
        <v>16</v>
      </c>
      <c r="J43" s="61"/>
      <c r="K43" s="61"/>
      <c r="L43" s="61"/>
      <c r="M43" s="61"/>
      <c r="N43" s="61"/>
      <c r="O43" s="61"/>
    </row>
    <row r="44" spans="1:15" s="1" customFormat="1" x14ac:dyDescent="0.25">
      <c r="A44" s="11" t="s">
        <v>140</v>
      </c>
      <c r="B44" s="44" t="s">
        <v>87</v>
      </c>
      <c r="C44" s="12" t="s">
        <v>27</v>
      </c>
      <c r="D44" s="2" t="s">
        <v>5</v>
      </c>
      <c r="E44" s="18">
        <v>0</v>
      </c>
      <c r="F44" s="24">
        <v>68</v>
      </c>
      <c r="G44" s="18" t="s">
        <v>3</v>
      </c>
      <c r="H44" s="2" t="s">
        <v>2</v>
      </c>
      <c r="I44" s="12" t="s">
        <v>114</v>
      </c>
      <c r="J44" s="2"/>
      <c r="K44" s="2"/>
      <c r="L44" s="2"/>
      <c r="M44" s="2"/>
      <c r="N44" s="2"/>
      <c r="O44" s="2"/>
    </row>
    <row r="45" spans="1:15" s="64" customFormat="1" x14ac:dyDescent="0.25">
      <c r="A45" s="58" t="s">
        <v>158</v>
      </c>
      <c r="B45" s="59" t="s">
        <v>87</v>
      </c>
      <c r="C45" s="60" t="s">
        <v>26</v>
      </c>
      <c r="D45" s="61" t="s">
        <v>5</v>
      </c>
      <c r="E45" s="62">
        <v>69</v>
      </c>
      <c r="F45" s="63">
        <v>0</v>
      </c>
      <c r="G45" s="62" t="s">
        <v>16</v>
      </c>
      <c r="H45" s="61" t="s">
        <v>16</v>
      </c>
      <c r="I45" s="60"/>
      <c r="J45" s="61"/>
      <c r="K45" s="61"/>
      <c r="L45" s="61"/>
      <c r="M45" s="61"/>
      <c r="N45" s="61"/>
      <c r="O45" s="61"/>
    </row>
    <row r="46" spans="1:15" s="1" customFormat="1" x14ac:dyDescent="0.25">
      <c r="A46" s="11" t="s">
        <v>141</v>
      </c>
      <c r="B46" s="44" t="s">
        <v>87</v>
      </c>
      <c r="C46" s="12" t="s">
        <v>27</v>
      </c>
      <c r="D46" s="2" t="s">
        <v>5</v>
      </c>
      <c r="E46" s="18">
        <v>0</v>
      </c>
      <c r="F46" s="24">
        <v>137</v>
      </c>
      <c r="G46" s="18" t="s">
        <v>3</v>
      </c>
      <c r="H46" s="2" t="s">
        <v>2</v>
      </c>
      <c r="I46" s="12" t="s">
        <v>115</v>
      </c>
      <c r="J46" s="2"/>
      <c r="K46" s="2"/>
      <c r="L46" s="2"/>
      <c r="M46" s="2"/>
      <c r="N46" s="2"/>
      <c r="O46" s="2"/>
    </row>
    <row r="47" spans="1:15" s="64" customFormat="1" x14ac:dyDescent="0.25">
      <c r="A47" s="58" t="s">
        <v>159</v>
      </c>
      <c r="B47" s="59" t="s">
        <v>87</v>
      </c>
      <c r="C47" s="60" t="s">
        <v>26</v>
      </c>
      <c r="D47" s="61" t="s">
        <v>5</v>
      </c>
      <c r="E47" s="62">
        <v>136</v>
      </c>
      <c r="F47" s="63">
        <v>0</v>
      </c>
      <c r="G47" s="62" t="s">
        <v>16</v>
      </c>
      <c r="H47" s="61" t="s">
        <v>16</v>
      </c>
      <c r="J47" s="61"/>
      <c r="K47" s="61"/>
      <c r="L47" s="61"/>
      <c r="M47" s="61"/>
      <c r="N47" s="61"/>
      <c r="O47" s="61"/>
    </row>
    <row r="48" spans="1:15" x14ac:dyDescent="0.25">
      <c r="A48" s="56" t="s">
        <v>151</v>
      </c>
      <c r="B48" s="44" t="s">
        <v>87</v>
      </c>
      <c r="C48" s="12" t="s">
        <v>40</v>
      </c>
      <c r="D48" s="2" t="s">
        <v>5</v>
      </c>
      <c r="E48" s="18">
        <v>399</v>
      </c>
      <c r="F48" s="24">
        <v>279</v>
      </c>
      <c r="G48" s="18" t="s">
        <v>3</v>
      </c>
      <c r="H48" s="2" t="s">
        <v>2</v>
      </c>
      <c r="J48" s="32">
        <f>IF(G48="No Change","N/A",IF(G48="New Tag Required",Lookup!F:F,IF(G48="N/A","N/A","")))</f>
        <v>0</v>
      </c>
      <c r="K48" s="33"/>
      <c r="L48" s="32"/>
      <c r="M48" s="32" t="str">
        <f>IF(H48="No Change","N/A",IF(H48="New Tag Required",Lookup!F:F,IF(H48="N/A","N/A","")))</f>
        <v>N/A</v>
      </c>
      <c r="N48" s="33"/>
      <c r="O48" s="32"/>
    </row>
    <row r="49" spans="1:15" x14ac:dyDescent="0.25">
      <c r="A49" s="55" t="s">
        <v>90</v>
      </c>
      <c r="B49" s="44" t="s">
        <v>87</v>
      </c>
      <c r="C49" s="12" t="s">
        <v>172</v>
      </c>
      <c r="D49" s="2" t="s">
        <v>5</v>
      </c>
      <c r="E49" s="18">
        <v>0</v>
      </c>
      <c r="F49" s="24">
        <v>105</v>
      </c>
      <c r="G49" s="18" t="s">
        <v>2</v>
      </c>
      <c r="H49" s="2" t="s">
        <v>2</v>
      </c>
      <c r="J49" s="32" t="str">
        <f>IF(G49="No Change","N/A",IF(G49="New Tag Required",Lookup!F:F,IF(G49="N/A","N/A","")))</f>
        <v>N/A</v>
      </c>
      <c r="K49" s="33"/>
      <c r="L49" s="32"/>
      <c r="M49" s="32" t="str">
        <f>IF(H49="No Change","N/A",IF(H49="New Tag Required",Lookup!F:F,IF(H49="N/A","N/A","")))</f>
        <v>N/A</v>
      </c>
      <c r="N49" s="33"/>
      <c r="O49" s="32"/>
    </row>
    <row r="50" spans="1:15" x14ac:dyDescent="0.25">
      <c r="A50" s="48" t="s">
        <v>91</v>
      </c>
      <c r="B50" s="44" t="s">
        <v>87</v>
      </c>
      <c r="C50" s="12" t="s">
        <v>41</v>
      </c>
      <c r="D50" s="2" t="s">
        <v>5</v>
      </c>
      <c r="E50" s="18">
        <v>139</v>
      </c>
      <c r="F50" s="24">
        <v>140</v>
      </c>
      <c r="G50" s="18" t="s">
        <v>2</v>
      </c>
      <c r="H50" s="2" t="s">
        <v>2</v>
      </c>
      <c r="J50" s="32" t="str">
        <f>IF(G50="No Change","N/A",IF(G50="New Tag Required",Lookup!F:F,IF(G50="N/A","N/A","")))</f>
        <v>N/A</v>
      </c>
      <c r="K50" s="33"/>
      <c r="L50" s="32"/>
      <c r="M50" s="32" t="str">
        <f>IF(H50="No Change","N/A",IF(H50="New Tag Required",Lookup!F:F,IF(H50="N/A","N/A","")))</f>
        <v>N/A</v>
      </c>
      <c r="N50" s="33"/>
      <c r="O50" s="32"/>
    </row>
    <row r="51" spans="1:15" x14ac:dyDescent="0.25">
      <c r="A51" s="11" t="s">
        <v>100</v>
      </c>
      <c r="B51" s="44" t="s">
        <v>87</v>
      </c>
      <c r="C51" s="12" t="s">
        <v>30</v>
      </c>
      <c r="D51" s="2" t="s">
        <v>5</v>
      </c>
      <c r="E51" s="18">
        <v>142</v>
      </c>
      <c r="F51" s="24">
        <v>143</v>
      </c>
      <c r="G51" s="18" t="s">
        <v>2</v>
      </c>
      <c r="H51" s="2" t="s">
        <v>2</v>
      </c>
    </row>
    <row r="52" spans="1:15" x14ac:dyDescent="0.25">
      <c r="A52" s="11" t="s">
        <v>142</v>
      </c>
      <c r="B52" s="44" t="s">
        <v>87</v>
      </c>
      <c r="C52" s="12" t="s">
        <v>27</v>
      </c>
      <c r="D52" s="2" t="s">
        <v>5</v>
      </c>
      <c r="E52" s="18">
        <v>0</v>
      </c>
      <c r="F52" s="24">
        <v>135</v>
      </c>
      <c r="G52" s="18" t="s">
        <v>3</v>
      </c>
      <c r="H52" s="2" t="s">
        <v>2</v>
      </c>
      <c r="I52" s="12" t="s">
        <v>116</v>
      </c>
    </row>
    <row r="53" spans="1:15" s="61" customFormat="1" x14ac:dyDescent="0.25">
      <c r="A53" s="58" t="s">
        <v>160</v>
      </c>
      <c r="B53" s="44" t="s">
        <v>87</v>
      </c>
      <c r="C53" s="60" t="s">
        <v>26</v>
      </c>
      <c r="D53" s="61" t="s">
        <v>5</v>
      </c>
      <c r="E53" s="62">
        <v>134</v>
      </c>
      <c r="F53" s="63">
        <v>0</v>
      </c>
      <c r="G53" s="62" t="s">
        <v>16</v>
      </c>
      <c r="H53" s="61" t="s">
        <v>16</v>
      </c>
      <c r="I53" s="60"/>
    </row>
    <row r="54" spans="1:15" x14ac:dyDescent="0.25">
      <c r="A54" s="11" t="s">
        <v>143</v>
      </c>
      <c r="B54" s="44" t="s">
        <v>87</v>
      </c>
      <c r="C54" s="12" t="s">
        <v>27</v>
      </c>
      <c r="D54" s="2" t="s">
        <v>5</v>
      </c>
      <c r="E54" s="18">
        <v>0</v>
      </c>
      <c r="F54" s="24">
        <v>316</v>
      </c>
      <c r="G54" s="18" t="s">
        <v>3</v>
      </c>
      <c r="H54" s="2" t="s">
        <v>2</v>
      </c>
      <c r="I54" s="12" t="s">
        <v>117</v>
      </c>
    </row>
    <row r="55" spans="1:15" s="61" customFormat="1" x14ac:dyDescent="0.25">
      <c r="A55" s="58" t="s">
        <v>161</v>
      </c>
      <c r="B55" s="44" t="s">
        <v>87</v>
      </c>
      <c r="C55" s="60" t="s">
        <v>26</v>
      </c>
      <c r="D55" s="61" t="s">
        <v>5</v>
      </c>
      <c r="E55" s="62">
        <v>315</v>
      </c>
      <c r="F55" s="63">
        <v>0</v>
      </c>
      <c r="G55" s="62" t="s">
        <v>16</v>
      </c>
      <c r="H55" s="61" t="s">
        <v>16</v>
      </c>
      <c r="I55" s="60"/>
    </row>
    <row r="56" spans="1:15" x14ac:dyDescent="0.25">
      <c r="A56" s="46" t="s">
        <v>97</v>
      </c>
      <c r="B56" s="44" t="s">
        <v>87</v>
      </c>
      <c r="C56" s="12" t="s">
        <v>27</v>
      </c>
      <c r="D56" s="2" t="s">
        <v>5</v>
      </c>
      <c r="E56" s="18">
        <v>0</v>
      </c>
      <c r="F56" s="24">
        <v>130</v>
      </c>
      <c r="G56" s="18" t="s">
        <v>3</v>
      </c>
      <c r="H56" s="2" t="s">
        <v>2</v>
      </c>
      <c r="I56" s="12" t="s">
        <v>118</v>
      </c>
      <c r="J56" s="32">
        <f>IF(G56="No Change","N/A",IF(G56="New Tag Required",Lookup!F:F,IF(G56="N/A","N/A","")))</f>
        <v>0</v>
      </c>
      <c r="K56" s="19"/>
      <c r="L56" s="2"/>
      <c r="M56" s="32" t="str">
        <f>IF(H56="No Change","N/A",IF(H56="New Tag Required",Lookup!F:F,IF(H56="N/A","N/A","")))</f>
        <v>N/A</v>
      </c>
      <c r="N56" s="19"/>
      <c r="O56" s="2"/>
    </row>
    <row r="57" spans="1:15" s="61" customFormat="1" x14ac:dyDescent="0.25">
      <c r="A57" s="73" t="s">
        <v>162</v>
      </c>
      <c r="B57" s="44" t="s">
        <v>87</v>
      </c>
      <c r="C57" s="60" t="s">
        <v>26</v>
      </c>
      <c r="D57" s="61" t="s">
        <v>5</v>
      </c>
      <c r="E57" s="62">
        <v>129</v>
      </c>
      <c r="F57" s="63">
        <v>0</v>
      </c>
      <c r="G57" s="62" t="s">
        <v>16</v>
      </c>
      <c r="H57" s="61" t="s">
        <v>16</v>
      </c>
      <c r="I57" s="60"/>
      <c r="J57" s="65"/>
      <c r="K57" s="71"/>
      <c r="M57" s="65"/>
      <c r="N57" s="71"/>
    </row>
    <row r="58" spans="1:15" s="2" customFormat="1" x14ac:dyDescent="0.25">
      <c r="A58" s="51" t="s">
        <v>152</v>
      </c>
      <c r="B58" s="44" t="s">
        <v>87</v>
      </c>
      <c r="C58" s="12" t="s">
        <v>27</v>
      </c>
      <c r="D58" s="2" t="s">
        <v>5</v>
      </c>
      <c r="E58" s="18">
        <v>0</v>
      </c>
      <c r="F58" s="24">
        <v>737</v>
      </c>
      <c r="G58" s="18" t="s">
        <v>3</v>
      </c>
      <c r="H58" s="2" t="s">
        <v>2</v>
      </c>
      <c r="I58" s="12" t="s">
        <v>124</v>
      </c>
      <c r="J58" s="32">
        <f>IF(G58="No Change","N/A",IF(G58="New Tag Required",Lookup!F:F,IF(G58="N/A","N/A","")))</f>
        <v>0</v>
      </c>
      <c r="K58" s="34"/>
      <c r="L58" s="12"/>
      <c r="M58" s="32" t="str">
        <f>IF(H58="No Change","N/A",IF(H58="New Tag Required",Lookup!F:F,IF(H58="N/A","N/A","")))</f>
        <v>N/A</v>
      </c>
      <c r="N58" s="34"/>
      <c r="O58" s="12"/>
    </row>
    <row r="59" spans="1:15" s="61" customFormat="1" x14ac:dyDescent="0.25">
      <c r="A59" s="72" t="s">
        <v>163</v>
      </c>
      <c r="B59" s="44" t="s">
        <v>87</v>
      </c>
      <c r="C59" s="60" t="s">
        <v>26</v>
      </c>
      <c r="D59" s="61" t="s">
        <v>5</v>
      </c>
      <c r="E59" s="62">
        <v>734</v>
      </c>
      <c r="F59" s="63">
        <v>0</v>
      </c>
      <c r="G59" s="62" t="s">
        <v>16</v>
      </c>
      <c r="H59" s="61" t="s">
        <v>16</v>
      </c>
      <c r="I59" s="60"/>
      <c r="J59" s="65"/>
      <c r="K59" s="66"/>
      <c r="L59" s="60"/>
      <c r="M59" s="65"/>
      <c r="N59" s="66"/>
      <c r="O59" s="60"/>
    </row>
    <row r="60" spans="1:15" s="61" customFormat="1" x14ac:dyDescent="0.25">
      <c r="A60" s="51" t="s">
        <v>167</v>
      </c>
      <c r="B60" s="44" t="s">
        <v>87</v>
      </c>
      <c r="C60" s="12" t="s">
        <v>27</v>
      </c>
      <c r="D60" s="2" t="s">
        <v>5</v>
      </c>
      <c r="E60" s="18">
        <v>0</v>
      </c>
      <c r="F60" s="18">
        <v>166</v>
      </c>
      <c r="G60" s="18" t="s">
        <v>3</v>
      </c>
      <c r="H60" s="2" t="s">
        <v>2</v>
      </c>
      <c r="I60" s="12" t="s">
        <v>173</v>
      </c>
      <c r="J60" s="65"/>
      <c r="K60" s="66"/>
      <c r="L60" s="60"/>
      <c r="M60" s="65"/>
      <c r="N60" s="66"/>
      <c r="O60" s="60"/>
    </row>
    <row r="61" spans="1:15" s="61" customFormat="1" x14ac:dyDescent="0.25">
      <c r="A61" s="72" t="s">
        <v>147</v>
      </c>
      <c r="B61" s="44" t="s">
        <v>87</v>
      </c>
      <c r="C61" s="60" t="s">
        <v>26</v>
      </c>
      <c r="D61" s="61" t="s">
        <v>5</v>
      </c>
      <c r="E61" s="62">
        <v>166</v>
      </c>
      <c r="F61" s="63">
        <v>0</v>
      </c>
      <c r="G61" s="62" t="s">
        <v>16</v>
      </c>
      <c r="H61" s="61" t="s">
        <v>16</v>
      </c>
      <c r="I61" s="60"/>
      <c r="J61" s="65"/>
      <c r="K61" s="66"/>
      <c r="L61" s="60"/>
      <c r="M61" s="65"/>
      <c r="N61" s="66"/>
      <c r="O61" s="60"/>
    </row>
    <row r="62" spans="1:15" s="2" customFormat="1" x14ac:dyDescent="0.25">
      <c r="A62" s="48" t="s">
        <v>93</v>
      </c>
      <c r="B62" s="44" t="s">
        <v>87</v>
      </c>
      <c r="C62" s="12" t="s">
        <v>27</v>
      </c>
      <c r="D62" s="2" t="s">
        <v>5</v>
      </c>
      <c r="E62" s="18">
        <v>0</v>
      </c>
      <c r="F62" s="24">
        <v>132</v>
      </c>
      <c r="G62" s="18" t="s">
        <v>3</v>
      </c>
      <c r="H62" s="2" t="s">
        <v>2</v>
      </c>
      <c r="I62" s="12" t="s">
        <v>119</v>
      </c>
      <c r="J62" s="32">
        <f>IF(G62="No Change","N/A",IF(G62="New Tag Required",Lookup!F:F,IF(G62="N/A","N/A","")))</f>
        <v>0</v>
      </c>
      <c r="K62" s="34"/>
      <c r="L62" s="12"/>
      <c r="M62" s="32" t="str">
        <f>IF(H62="No Change","N/A",IF(H62="New Tag Required",Lookup!F:F,IF(H62="N/A","N/A","")))</f>
        <v>N/A</v>
      </c>
      <c r="N62" s="34"/>
      <c r="O62" s="12"/>
    </row>
    <row r="63" spans="1:15" s="61" customFormat="1" x14ac:dyDescent="0.25">
      <c r="A63" s="68" t="s">
        <v>164</v>
      </c>
      <c r="B63" s="44" t="s">
        <v>87</v>
      </c>
      <c r="C63" s="60" t="s">
        <v>26</v>
      </c>
      <c r="D63" s="61" t="s">
        <v>5</v>
      </c>
      <c r="E63" s="62">
        <v>130</v>
      </c>
      <c r="F63" s="63">
        <v>0</v>
      </c>
      <c r="G63" s="62" t="s">
        <v>16</v>
      </c>
      <c r="H63" s="61" t="s">
        <v>16</v>
      </c>
      <c r="I63" s="60"/>
      <c r="J63" s="65"/>
      <c r="K63" s="66"/>
      <c r="L63" s="60"/>
      <c r="M63" s="65"/>
      <c r="N63" s="66"/>
      <c r="O63" s="60"/>
    </row>
    <row r="64" spans="1:15" s="2" customFormat="1" x14ac:dyDescent="0.25">
      <c r="A64" s="46" t="s">
        <v>144</v>
      </c>
      <c r="B64" s="44" t="s">
        <v>87</v>
      </c>
      <c r="C64" s="12" t="s">
        <v>27</v>
      </c>
      <c r="D64" s="2" t="s">
        <v>5</v>
      </c>
      <c r="E64" s="18">
        <v>0</v>
      </c>
      <c r="F64" s="24">
        <v>126</v>
      </c>
      <c r="G64" s="18" t="s">
        <v>3</v>
      </c>
      <c r="H64" s="2" t="s">
        <v>2</v>
      </c>
      <c r="I64" s="12" t="s">
        <v>120</v>
      </c>
      <c r="J64" s="32"/>
      <c r="K64" s="19"/>
      <c r="M64" s="32"/>
      <c r="N64" s="19"/>
    </row>
    <row r="65" spans="1:15" s="61" customFormat="1" x14ac:dyDescent="0.25">
      <c r="A65" s="73" t="s">
        <v>165</v>
      </c>
      <c r="B65" s="44" t="s">
        <v>87</v>
      </c>
      <c r="C65" s="60" t="s">
        <v>26</v>
      </c>
      <c r="D65" s="61" t="s">
        <v>5</v>
      </c>
      <c r="E65" s="62">
        <v>127</v>
      </c>
      <c r="F65" s="63">
        <v>0</v>
      </c>
      <c r="G65" s="62" t="s">
        <v>16</v>
      </c>
      <c r="H65" s="61" t="s">
        <v>16</v>
      </c>
      <c r="I65" s="60"/>
      <c r="J65" s="65"/>
      <c r="K65" s="71"/>
      <c r="M65" s="65"/>
      <c r="N65" s="71"/>
    </row>
    <row r="66" spans="1:15" s="2" customFormat="1" x14ac:dyDescent="0.25">
      <c r="A66" s="46" t="s">
        <v>145</v>
      </c>
      <c r="B66" s="44" t="s">
        <v>87</v>
      </c>
      <c r="C66" s="12" t="s">
        <v>27</v>
      </c>
      <c r="D66" s="2" t="s">
        <v>5</v>
      </c>
      <c r="E66" s="18">
        <v>0</v>
      </c>
      <c r="F66" s="24">
        <v>272</v>
      </c>
      <c r="G66" s="18" t="s">
        <v>3</v>
      </c>
      <c r="H66" s="2" t="s">
        <v>2</v>
      </c>
      <c r="I66" s="12" t="s">
        <v>121</v>
      </c>
      <c r="J66" s="32"/>
      <c r="K66" s="19"/>
      <c r="M66" s="32"/>
      <c r="N66" s="19"/>
    </row>
    <row r="67" spans="1:15" s="61" customFormat="1" x14ac:dyDescent="0.25">
      <c r="A67" s="73" t="s">
        <v>149</v>
      </c>
      <c r="B67" s="44" t="s">
        <v>87</v>
      </c>
      <c r="C67" s="60" t="s">
        <v>26</v>
      </c>
      <c r="D67" s="61" t="s">
        <v>5</v>
      </c>
      <c r="E67" s="62">
        <v>272</v>
      </c>
      <c r="F67" s="63">
        <v>0</v>
      </c>
      <c r="G67" s="62" t="s">
        <v>16</v>
      </c>
      <c r="H67" s="61" t="s">
        <v>16</v>
      </c>
      <c r="I67" s="60"/>
      <c r="J67" s="65"/>
      <c r="K67" s="71"/>
      <c r="M67" s="65"/>
      <c r="N67" s="71"/>
    </row>
    <row r="68" spans="1:15" s="2" customFormat="1" x14ac:dyDescent="0.25">
      <c r="A68" s="46" t="s">
        <v>146</v>
      </c>
      <c r="B68" s="44" t="s">
        <v>87</v>
      </c>
      <c r="C68" s="12" t="s">
        <v>27</v>
      </c>
      <c r="D68" s="2" t="s">
        <v>5</v>
      </c>
      <c r="E68" s="18">
        <v>0</v>
      </c>
      <c r="F68" s="24">
        <v>112</v>
      </c>
      <c r="G68" s="18" t="s">
        <v>3</v>
      </c>
      <c r="H68" s="2" t="s">
        <v>2</v>
      </c>
      <c r="I68" s="12" t="s">
        <v>122</v>
      </c>
      <c r="J68" s="32"/>
      <c r="K68" s="19"/>
      <c r="M68" s="32"/>
      <c r="N68" s="19"/>
    </row>
    <row r="69" spans="1:15" s="61" customFormat="1" x14ac:dyDescent="0.25">
      <c r="A69" s="73" t="s">
        <v>148</v>
      </c>
      <c r="B69" s="44" t="s">
        <v>87</v>
      </c>
      <c r="C69" s="60" t="s">
        <v>26</v>
      </c>
      <c r="D69" s="61" t="s">
        <v>5</v>
      </c>
      <c r="E69" s="62">
        <v>111</v>
      </c>
      <c r="F69" s="63">
        <v>0</v>
      </c>
      <c r="G69" s="62" t="s">
        <v>16</v>
      </c>
      <c r="H69" s="61" t="s">
        <v>16</v>
      </c>
      <c r="I69" s="60"/>
      <c r="J69" s="65"/>
      <c r="K69" s="71"/>
      <c r="M69" s="65"/>
      <c r="N69" s="71"/>
    </row>
    <row r="70" spans="1:15" s="2" customFormat="1" x14ac:dyDescent="0.25">
      <c r="A70" s="46" t="s">
        <v>147</v>
      </c>
      <c r="B70" s="44" t="s">
        <v>87</v>
      </c>
      <c r="C70" s="12" t="s">
        <v>27</v>
      </c>
      <c r="D70" s="2" t="s">
        <v>5</v>
      </c>
      <c r="E70" s="18">
        <v>0</v>
      </c>
      <c r="F70" s="24">
        <v>111</v>
      </c>
      <c r="G70" s="18" t="s">
        <v>3</v>
      </c>
      <c r="H70" s="2" t="s">
        <v>2</v>
      </c>
      <c r="I70" s="12" t="s">
        <v>123</v>
      </c>
      <c r="J70" s="32"/>
      <c r="K70" s="19"/>
      <c r="M70" s="32"/>
      <c r="N70" s="19"/>
    </row>
    <row r="71" spans="1:15" s="61" customFormat="1" x14ac:dyDescent="0.25">
      <c r="A71" s="73" t="s">
        <v>146</v>
      </c>
      <c r="B71" s="44" t="s">
        <v>87</v>
      </c>
      <c r="C71" s="60" t="s">
        <v>26</v>
      </c>
      <c r="D71" s="61" t="s">
        <v>5</v>
      </c>
      <c r="E71" s="62">
        <v>110</v>
      </c>
      <c r="F71" s="63">
        <v>0</v>
      </c>
      <c r="G71" s="62" t="s">
        <v>16</v>
      </c>
      <c r="H71" s="61" t="s">
        <v>16</v>
      </c>
      <c r="I71" s="60"/>
      <c r="J71" s="65"/>
      <c r="K71" s="71"/>
      <c r="M71" s="65"/>
      <c r="N71" s="71"/>
    </row>
    <row r="72" spans="1:15" s="2" customFormat="1" x14ac:dyDescent="0.25">
      <c r="A72" s="46" t="s">
        <v>148</v>
      </c>
      <c r="B72" s="44" t="s">
        <v>87</v>
      </c>
      <c r="C72" s="12" t="s">
        <v>27</v>
      </c>
      <c r="D72" s="2" t="s">
        <v>5</v>
      </c>
      <c r="E72" s="18">
        <v>0</v>
      </c>
      <c r="F72" s="24">
        <v>110</v>
      </c>
      <c r="G72" s="18" t="s">
        <v>3</v>
      </c>
      <c r="H72" s="2" t="s">
        <v>2</v>
      </c>
      <c r="I72" s="12" t="s">
        <v>126</v>
      </c>
      <c r="J72" s="32"/>
      <c r="K72" s="19"/>
      <c r="M72" s="32"/>
      <c r="N72" s="19"/>
    </row>
    <row r="73" spans="1:15" s="61" customFormat="1" x14ac:dyDescent="0.25">
      <c r="A73" s="73" t="s">
        <v>152</v>
      </c>
      <c r="B73" s="44" t="s">
        <v>87</v>
      </c>
      <c r="C73" s="60" t="s">
        <v>26</v>
      </c>
      <c r="D73" s="61" t="s">
        <v>5</v>
      </c>
      <c r="E73" s="62">
        <v>109</v>
      </c>
      <c r="F73" s="63">
        <v>0</v>
      </c>
      <c r="G73" s="62" t="s">
        <v>16</v>
      </c>
      <c r="H73" s="61" t="s">
        <v>16</v>
      </c>
      <c r="I73" s="60"/>
      <c r="J73" s="65"/>
      <c r="K73" s="71"/>
      <c r="M73" s="65"/>
      <c r="N73" s="71"/>
    </row>
    <row r="74" spans="1:15" s="2" customFormat="1" x14ac:dyDescent="0.25">
      <c r="A74" s="46" t="s">
        <v>149</v>
      </c>
      <c r="B74" s="44" t="s">
        <v>87</v>
      </c>
      <c r="C74" s="12" t="s">
        <v>27</v>
      </c>
      <c r="D74" s="2" t="s">
        <v>5</v>
      </c>
      <c r="E74" s="18">
        <v>0</v>
      </c>
      <c r="F74" s="24">
        <v>121</v>
      </c>
      <c r="G74" s="18" t="s">
        <v>3</v>
      </c>
      <c r="H74" s="2" t="s">
        <v>2</v>
      </c>
      <c r="I74" s="12" t="s">
        <v>125</v>
      </c>
      <c r="J74" s="32"/>
      <c r="K74" s="19"/>
      <c r="M74" s="32"/>
      <c r="N74" s="19"/>
    </row>
    <row r="75" spans="1:15" s="61" customFormat="1" x14ac:dyDescent="0.25">
      <c r="A75" s="73" t="s">
        <v>145</v>
      </c>
      <c r="B75" s="44" t="s">
        <v>87</v>
      </c>
      <c r="C75" s="60" t="s">
        <v>26</v>
      </c>
      <c r="D75" s="61" t="s">
        <v>5</v>
      </c>
      <c r="E75" s="62">
        <v>121</v>
      </c>
      <c r="F75" s="63">
        <v>0</v>
      </c>
      <c r="G75" s="62" t="s">
        <v>16</v>
      </c>
      <c r="H75" s="61" t="s">
        <v>16</v>
      </c>
      <c r="I75" s="60"/>
      <c r="J75" s="65"/>
      <c r="K75" s="71"/>
      <c r="M75" s="65"/>
      <c r="N75" s="71"/>
    </row>
    <row r="76" spans="1:15" s="2" customFormat="1" x14ac:dyDescent="0.25">
      <c r="A76" s="48" t="s">
        <v>174</v>
      </c>
      <c r="B76" s="44" t="s">
        <v>87</v>
      </c>
      <c r="C76" s="12" t="s">
        <v>27</v>
      </c>
      <c r="D76" s="2" t="s">
        <v>5</v>
      </c>
      <c r="E76" s="18">
        <v>0</v>
      </c>
      <c r="F76" s="24">
        <v>8</v>
      </c>
      <c r="G76" s="18" t="s">
        <v>3</v>
      </c>
      <c r="H76" s="2" t="s">
        <v>21</v>
      </c>
      <c r="I76" s="12"/>
      <c r="J76" s="32"/>
      <c r="K76" s="19"/>
      <c r="M76" s="32"/>
      <c r="N76" s="19"/>
    </row>
    <row r="77" spans="1:15" s="2" customFormat="1" x14ac:dyDescent="0.25">
      <c r="A77" s="46" t="s">
        <v>82</v>
      </c>
      <c r="B77" s="44" t="s">
        <v>86</v>
      </c>
      <c r="C77" s="12" t="s">
        <v>40</v>
      </c>
      <c r="D77" s="2" t="s">
        <v>5</v>
      </c>
      <c r="E77" s="18">
        <v>355</v>
      </c>
      <c r="F77" s="18">
        <v>293</v>
      </c>
      <c r="G77" s="18" t="s">
        <v>2</v>
      </c>
      <c r="H77" s="2" t="s">
        <v>2</v>
      </c>
      <c r="I77" s="12"/>
      <c r="J77" s="32" t="str">
        <f>IF(G77="No Change","N/A",IF(G77="New Tag Required",Lookup!F:F,IF(G77="N/A","N/A","")))</f>
        <v>N/A</v>
      </c>
      <c r="K77" s="33"/>
      <c r="L77" s="32"/>
      <c r="M77" s="32" t="str">
        <f>IF(H77="No Change","N/A",IF(H77="New Tag Required",Lookup!F:F,IF(H77="N/A","N/A","")))</f>
        <v>N/A</v>
      </c>
      <c r="N77" s="33"/>
      <c r="O77" s="32"/>
    </row>
    <row r="78" spans="1:15" s="2" customFormat="1" x14ac:dyDescent="0.25">
      <c r="A78" s="46" t="s">
        <v>83</v>
      </c>
      <c r="B78" s="44" t="s">
        <v>86</v>
      </c>
      <c r="C78" s="12" t="s">
        <v>169</v>
      </c>
      <c r="D78" s="2" t="s">
        <v>5</v>
      </c>
      <c r="E78" s="18">
        <v>143</v>
      </c>
      <c r="F78" s="18">
        <v>33</v>
      </c>
      <c r="G78" s="18" t="s">
        <v>3</v>
      </c>
      <c r="H78" s="2" t="s">
        <v>21</v>
      </c>
      <c r="I78" s="12"/>
      <c r="J78" s="32">
        <f>IF(G78="No Change","N/A",IF(G78="New Tag Required",Lookup!F:F,IF(G78="N/A","N/A","")))</f>
        <v>0</v>
      </c>
      <c r="K78" s="33"/>
      <c r="L78" s="32"/>
      <c r="M78" s="32" t="str">
        <f>IF(H78="No Change","N/A",IF(H78="New Tag Required",Lookup!F:F,IF(H78="N/A","N/A","")))</f>
        <v/>
      </c>
      <c r="N78" s="33"/>
      <c r="O78" s="32"/>
    </row>
    <row r="79" spans="1:15" s="61" customFormat="1" x14ac:dyDescent="0.25">
      <c r="A79" s="74" t="s">
        <v>84</v>
      </c>
      <c r="B79" s="59" t="s">
        <v>86</v>
      </c>
      <c r="C79" s="60" t="s">
        <v>26</v>
      </c>
      <c r="D79" s="61" t="s">
        <v>5</v>
      </c>
      <c r="E79" s="62">
        <v>28</v>
      </c>
      <c r="F79" s="62">
        <v>0</v>
      </c>
      <c r="G79" s="62" t="s">
        <v>16</v>
      </c>
      <c r="H79" s="61" t="s">
        <v>16</v>
      </c>
      <c r="I79" s="60"/>
      <c r="J79" s="65" t="str">
        <f>IF(G79="No Change","N/A",IF(G79="New Tag Required",Lookup!F:F,IF(G79="N/A","N/A","")))</f>
        <v>N/A</v>
      </c>
      <c r="K79" s="69"/>
      <c r="L79" s="65"/>
      <c r="M79" s="65" t="str">
        <f>IF(H79="No Change","N/A",IF(H79="New Tag Required",Lookup!F:F,IF(H79="N/A","N/A","")))</f>
        <v>N/A</v>
      </c>
      <c r="N79" s="69"/>
      <c r="O79" s="65"/>
    </row>
    <row r="80" spans="1:15" s="2" customFormat="1" x14ac:dyDescent="0.25">
      <c r="A80" s="47" t="s">
        <v>84</v>
      </c>
      <c r="B80" s="44" t="s">
        <v>86</v>
      </c>
      <c r="C80" s="12" t="s">
        <v>27</v>
      </c>
      <c r="D80" s="2" t="s">
        <v>5</v>
      </c>
      <c r="E80" s="43">
        <v>0</v>
      </c>
      <c r="F80" s="43">
        <v>144</v>
      </c>
      <c r="G80" s="18" t="s">
        <v>3</v>
      </c>
      <c r="H80" s="2" t="s">
        <v>21</v>
      </c>
      <c r="I80" s="12"/>
      <c r="J80" s="32"/>
      <c r="K80" s="33"/>
      <c r="L80" s="32"/>
      <c r="M80" s="32"/>
      <c r="N80" s="33"/>
      <c r="O80" s="32"/>
    </row>
    <row r="81" spans="1:15" s="2" customFormat="1" x14ac:dyDescent="0.25">
      <c r="A81" s="46" t="s">
        <v>85</v>
      </c>
      <c r="B81" s="44" t="s">
        <v>86</v>
      </c>
      <c r="C81" s="12" t="s">
        <v>27</v>
      </c>
      <c r="D81" s="2" t="s">
        <v>5</v>
      </c>
      <c r="E81" s="43">
        <v>0</v>
      </c>
      <c r="F81" s="43">
        <v>27</v>
      </c>
      <c r="G81" s="18" t="s">
        <v>3</v>
      </c>
      <c r="H81" s="2" t="s">
        <v>21</v>
      </c>
      <c r="I81" s="12" t="s">
        <v>168</v>
      </c>
      <c r="J81" s="32">
        <f>IF(G81="No Change","N/A",IF(G81="New Tag Required",Lookup!F:F,IF(G81="N/A","N/A","")))</f>
        <v>0</v>
      </c>
      <c r="K81" s="33"/>
      <c r="L81" s="32"/>
      <c r="M81" s="32" t="str">
        <f>IF(H81="No Change","N/A",IF(H81="New Tag Required",Lookup!F:F,IF(H81="N/A","N/A","")))</f>
        <v/>
      </c>
      <c r="N81" s="33"/>
      <c r="O81" s="32"/>
    </row>
    <row r="82" spans="1:15" s="2" customFormat="1" x14ac:dyDescent="0.25">
      <c r="A82" s="2" t="s">
        <v>175</v>
      </c>
      <c r="B82" s="44" t="s">
        <v>86</v>
      </c>
      <c r="C82" s="12" t="s">
        <v>27</v>
      </c>
      <c r="D82" s="2" t="s">
        <v>5</v>
      </c>
      <c r="E82" s="43">
        <v>0</v>
      </c>
      <c r="F82" s="43">
        <v>6</v>
      </c>
      <c r="G82" s="18" t="s">
        <v>2</v>
      </c>
      <c r="H82" s="2" t="s">
        <v>2</v>
      </c>
      <c r="I82" s="12"/>
      <c r="J82" s="32" t="str">
        <f>IF(G82="No Change","N/A",IF(G82="New Tag Required",Lookup!F:F,IF(G82="N/A","N/A","")))</f>
        <v>N/A</v>
      </c>
      <c r="K82" s="33"/>
      <c r="L82" s="32"/>
      <c r="M82" s="32" t="str">
        <f>IF(H82="No Change","N/A",IF(H82="New Tag Required",Lookup!F:F,IF(H82="N/A","N/A","")))</f>
        <v>N/A</v>
      </c>
      <c r="N82" s="33"/>
      <c r="O82" s="32"/>
    </row>
    <row r="83" spans="1:15" s="2" customFormat="1" x14ac:dyDescent="0.25">
      <c r="A83" s="2" t="s">
        <v>176</v>
      </c>
      <c r="B83" s="52" t="s">
        <v>181</v>
      </c>
      <c r="C83" s="12" t="s">
        <v>182</v>
      </c>
      <c r="D83" s="2" t="s">
        <v>16</v>
      </c>
      <c r="E83" s="43"/>
      <c r="F83" s="43"/>
      <c r="G83" s="18" t="s">
        <v>3</v>
      </c>
      <c r="H83" s="2" t="s">
        <v>2</v>
      </c>
      <c r="I83" s="12" t="s">
        <v>187</v>
      </c>
      <c r="J83" s="32"/>
      <c r="K83" s="33"/>
      <c r="L83" s="32"/>
      <c r="M83" s="32"/>
      <c r="N83" s="33"/>
      <c r="O83" s="32"/>
    </row>
    <row r="84" spans="1:15" s="2" customFormat="1" x14ac:dyDescent="0.25">
      <c r="A84" s="2" t="s">
        <v>177</v>
      </c>
      <c r="B84" s="52" t="s">
        <v>181</v>
      </c>
      <c r="C84" s="12" t="s">
        <v>183</v>
      </c>
      <c r="D84" s="2" t="s">
        <v>16</v>
      </c>
      <c r="E84" s="43"/>
      <c r="F84" s="43"/>
      <c r="G84" s="18" t="s">
        <v>3</v>
      </c>
      <c r="H84" s="2" t="s">
        <v>2</v>
      </c>
      <c r="I84" s="12" t="s">
        <v>187</v>
      </c>
      <c r="J84" s="32"/>
      <c r="K84" s="33"/>
      <c r="L84" s="32"/>
      <c r="M84" s="32"/>
      <c r="N84" s="33"/>
      <c r="O84" s="32"/>
    </row>
    <row r="85" spans="1:15" s="2" customFormat="1" x14ac:dyDescent="0.25">
      <c r="A85" s="2" t="s">
        <v>178</v>
      </c>
      <c r="B85" s="52" t="s">
        <v>181</v>
      </c>
      <c r="C85" s="12" t="s">
        <v>184</v>
      </c>
      <c r="D85" s="2" t="s">
        <v>16</v>
      </c>
      <c r="E85" s="43"/>
      <c r="F85" s="43"/>
      <c r="G85" s="18" t="s">
        <v>3</v>
      </c>
      <c r="H85" s="2" t="s">
        <v>2</v>
      </c>
      <c r="I85" s="12" t="s">
        <v>187</v>
      </c>
      <c r="J85" s="32"/>
      <c r="K85" s="33"/>
      <c r="L85" s="32"/>
      <c r="M85" s="32"/>
      <c r="N85" s="33"/>
      <c r="O85" s="32"/>
    </row>
    <row r="86" spans="1:15" s="2" customFormat="1" x14ac:dyDescent="0.25">
      <c r="A86" s="2" t="s">
        <v>179</v>
      </c>
      <c r="B86" s="52" t="s">
        <v>181</v>
      </c>
      <c r="C86" s="12" t="s">
        <v>186</v>
      </c>
      <c r="D86" s="2" t="s">
        <v>16</v>
      </c>
      <c r="E86" s="43"/>
      <c r="F86" s="43"/>
      <c r="G86" s="18" t="s">
        <v>3</v>
      </c>
      <c r="H86" s="2" t="s">
        <v>2</v>
      </c>
      <c r="I86" s="12" t="s">
        <v>187</v>
      </c>
      <c r="J86" s="32"/>
      <c r="K86" s="33"/>
      <c r="L86" s="32"/>
      <c r="M86" s="32"/>
      <c r="N86" s="33"/>
      <c r="O86" s="32"/>
    </row>
    <row r="87" spans="1:15" s="2" customFormat="1" ht="15.75" thickBot="1" x14ac:dyDescent="0.3">
      <c r="A87" s="2" t="s">
        <v>180</v>
      </c>
      <c r="B87" s="52" t="s">
        <v>181</v>
      </c>
      <c r="C87" s="12" t="s">
        <v>185</v>
      </c>
      <c r="D87" s="2" t="s">
        <v>16</v>
      </c>
      <c r="E87" s="43"/>
      <c r="F87" s="43"/>
      <c r="G87" s="18" t="s">
        <v>3</v>
      </c>
      <c r="H87" s="2" t="s">
        <v>2</v>
      </c>
      <c r="I87" s="12" t="s">
        <v>187</v>
      </c>
      <c r="J87" s="32"/>
      <c r="K87" s="33"/>
      <c r="L87" s="32"/>
      <c r="M87" s="32"/>
      <c r="N87" s="33"/>
      <c r="O87" s="32"/>
    </row>
    <row r="88" spans="1:15" ht="45" x14ac:dyDescent="0.25">
      <c r="A88" s="53"/>
      <c r="B88" s="45"/>
      <c r="C88" s="12"/>
      <c r="D88" s="2"/>
      <c r="E88" s="18"/>
      <c r="F88" s="18"/>
      <c r="G88" s="37" t="s">
        <v>78</v>
      </c>
      <c r="H88" s="38" t="s">
        <v>79</v>
      </c>
      <c r="J88" s="35" t="s">
        <v>73</v>
      </c>
      <c r="K88" s="32"/>
      <c r="L88" s="32"/>
      <c r="M88" s="35" t="s">
        <v>74</v>
      </c>
      <c r="N88" s="2"/>
      <c r="O88" s="2"/>
    </row>
    <row r="89" spans="1:15" ht="15.75" thickBot="1" x14ac:dyDescent="0.3">
      <c r="A89" s="47"/>
      <c r="B89" s="45"/>
      <c r="C89" s="12"/>
      <c r="D89" s="2"/>
      <c r="E89" s="18"/>
      <c r="F89" s="18"/>
      <c r="G89" s="39">
        <f>COUNTIF(G16:G82,"New Tag Required")</f>
        <v>28</v>
      </c>
      <c r="H89" s="40">
        <f>COUNTIF(H23:H88,"New Sign Required")</f>
        <v>4</v>
      </c>
      <c r="J89" s="36">
        <f>COUNTIF(J23:J88,"Installed")</f>
        <v>0</v>
      </c>
      <c r="K89" s="32"/>
      <c r="L89" s="32"/>
      <c r="M89" s="36">
        <f>COUNTIF(M23:M88,"Installed")</f>
        <v>0</v>
      </c>
      <c r="N89" s="2"/>
      <c r="O89" s="2"/>
    </row>
    <row r="90" spans="1:15" x14ac:dyDescent="0.25">
      <c r="A90" s="47"/>
      <c r="B90" s="45"/>
      <c r="C90" s="12"/>
      <c r="D90" s="2"/>
      <c r="E90" s="18"/>
      <c r="F90" s="18"/>
      <c r="G90" s="18"/>
      <c r="H90" s="2"/>
    </row>
    <row r="91" spans="1:15" x14ac:dyDescent="0.25">
      <c r="A91" s="47"/>
      <c r="B91" s="45"/>
      <c r="C91" s="12"/>
      <c r="D91" s="2"/>
      <c r="E91" s="18"/>
      <c r="F91" s="18"/>
      <c r="G91" s="18"/>
      <c r="H91" s="2"/>
    </row>
    <row r="92" spans="1:15" x14ac:dyDescent="0.25">
      <c r="A92" s="47"/>
      <c r="B92" s="45"/>
      <c r="C92" s="12"/>
      <c r="D92" s="2"/>
      <c r="E92" s="18"/>
      <c r="F92" s="18"/>
      <c r="G92" s="18"/>
      <c r="H92" s="2"/>
    </row>
    <row r="93" spans="1:15" x14ac:dyDescent="0.25">
      <c r="A93" s="47"/>
      <c r="B93" s="45"/>
      <c r="C93" s="12"/>
      <c r="D93" s="2"/>
      <c r="E93" s="18"/>
      <c r="F93" s="18"/>
      <c r="G93" s="18"/>
      <c r="H93" s="2"/>
    </row>
    <row r="94" spans="1:15" x14ac:dyDescent="0.25">
      <c r="A94" s="47"/>
      <c r="B94" s="45"/>
      <c r="C94" s="12"/>
      <c r="E94" s="18"/>
      <c r="F94" s="18"/>
      <c r="G94" s="18"/>
    </row>
    <row r="95" spans="1:15" x14ac:dyDescent="0.25">
      <c r="A95" s="47"/>
      <c r="B95" s="45"/>
      <c r="C95" s="12"/>
      <c r="E95" s="18"/>
      <c r="F95" s="18"/>
      <c r="G95" s="18"/>
    </row>
    <row r="96" spans="1:15" x14ac:dyDescent="0.25">
      <c r="A96" s="47"/>
      <c r="B96" s="45"/>
      <c r="C96" s="12"/>
      <c r="E96" s="18"/>
      <c r="F96" s="18"/>
      <c r="G96" s="18"/>
    </row>
    <row r="97" spans="1:7" x14ac:dyDescent="0.25">
      <c r="A97" s="49"/>
      <c r="B97" s="45"/>
      <c r="C97" s="12"/>
      <c r="E97" s="18"/>
      <c r="F97" s="25"/>
      <c r="G97" s="18"/>
    </row>
    <row r="98" spans="1:7" x14ac:dyDescent="0.25">
      <c r="A98" s="49"/>
      <c r="B98" s="45"/>
      <c r="C98" s="12"/>
      <c r="E98" s="18"/>
      <c r="F98" s="25"/>
      <c r="G98" s="18"/>
    </row>
    <row r="99" spans="1:7" x14ac:dyDescent="0.25">
      <c r="A99" s="49"/>
      <c r="B99" s="45"/>
      <c r="C99" s="12"/>
      <c r="E99" s="18"/>
      <c r="F99" s="23"/>
      <c r="G99" s="18"/>
    </row>
    <row r="100" spans="1:7" x14ac:dyDescent="0.25">
      <c r="A100" s="47"/>
      <c r="B100" s="45"/>
      <c r="C100" s="12"/>
      <c r="E100" s="18"/>
      <c r="F100" s="25"/>
      <c r="G100" s="18"/>
    </row>
    <row r="101" spans="1:7" x14ac:dyDescent="0.25">
      <c r="A101" s="47"/>
      <c r="B101" s="45"/>
      <c r="C101" s="12"/>
      <c r="E101" s="18"/>
      <c r="F101" s="25"/>
      <c r="G101" s="18"/>
    </row>
    <row r="102" spans="1:7" x14ac:dyDescent="0.25">
      <c r="A102" s="50"/>
      <c r="B102" s="45"/>
      <c r="C102" s="12"/>
      <c r="E102" s="18"/>
      <c r="F102" s="18"/>
      <c r="G102" s="18"/>
    </row>
    <row r="103" spans="1:7" x14ac:dyDescent="0.25">
      <c r="A103" s="50"/>
      <c r="B103" s="45"/>
      <c r="C103" s="12"/>
      <c r="E103" s="18"/>
      <c r="F103" s="18"/>
      <c r="G103" s="18"/>
    </row>
    <row r="104" spans="1:7" x14ac:dyDescent="0.25">
      <c r="A104" s="50"/>
      <c r="B104" s="45"/>
      <c r="C104" s="12"/>
      <c r="E104" s="18"/>
      <c r="F104" s="18"/>
      <c r="G104" s="18"/>
    </row>
    <row r="105" spans="1:7" x14ac:dyDescent="0.25">
      <c r="A105" s="50"/>
      <c r="B105" s="45"/>
      <c r="C105" s="12"/>
      <c r="E105" s="18"/>
      <c r="F105" s="18"/>
      <c r="G105" s="18"/>
    </row>
    <row r="106" spans="1:7" x14ac:dyDescent="0.25">
      <c r="A106" s="50"/>
      <c r="B106" s="45"/>
      <c r="C106" s="12"/>
      <c r="E106" s="18"/>
      <c r="F106" s="24"/>
      <c r="G106" s="18"/>
    </row>
    <row r="107" spans="1:7" x14ac:dyDescent="0.25">
      <c r="A107" s="50"/>
      <c r="B107" s="45"/>
      <c r="C107" s="12"/>
      <c r="E107" s="18"/>
      <c r="F107" s="18"/>
      <c r="G107" s="18"/>
    </row>
    <row r="108" spans="1:7" x14ac:dyDescent="0.25">
      <c r="A108" s="50"/>
      <c r="B108" s="45"/>
      <c r="C108" s="12"/>
      <c r="E108" s="18"/>
      <c r="F108" s="18"/>
      <c r="G108" s="18"/>
    </row>
    <row r="109" spans="1:7" x14ac:dyDescent="0.25">
      <c r="A109" s="47"/>
      <c r="B109" s="45"/>
      <c r="C109" s="12"/>
      <c r="E109" s="18"/>
      <c r="F109" s="18"/>
      <c r="G109" s="18"/>
    </row>
    <row r="110" spans="1:7" x14ac:dyDescent="0.25">
      <c r="A110" s="47"/>
      <c r="B110" s="45"/>
      <c r="C110" s="12"/>
      <c r="F110" s="2"/>
    </row>
    <row r="111" spans="1:7" x14ac:dyDescent="0.25">
      <c r="A111" s="45"/>
      <c r="B111" s="45"/>
      <c r="C111" s="12"/>
    </row>
    <row r="112" spans="1:7" x14ac:dyDescent="0.25">
      <c r="A112" s="45"/>
      <c r="B112" s="45"/>
      <c r="C112" s="12"/>
    </row>
    <row r="113" spans="1:3" x14ac:dyDescent="0.25">
      <c r="A113" s="45"/>
      <c r="B113" s="45"/>
      <c r="C113" s="12"/>
    </row>
    <row r="114" spans="1:3" x14ac:dyDescent="0.25">
      <c r="A114" s="45"/>
      <c r="B114" s="45"/>
      <c r="C114" s="12"/>
    </row>
    <row r="115" spans="1:3" x14ac:dyDescent="0.25">
      <c r="A115" s="45"/>
      <c r="B115" s="45"/>
      <c r="C115" s="12"/>
    </row>
    <row r="116" spans="1:3" x14ac:dyDescent="0.25">
      <c r="A116" s="45"/>
      <c r="B116" s="45"/>
      <c r="C116" s="12"/>
    </row>
    <row r="117" spans="1:3" x14ac:dyDescent="0.25">
      <c r="A117" s="45"/>
      <c r="B117" s="45"/>
      <c r="C117" s="12"/>
    </row>
    <row r="118" spans="1:3" x14ac:dyDescent="0.25">
      <c r="A118" s="45"/>
      <c r="B118" s="45"/>
      <c r="C118" s="12"/>
    </row>
    <row r="119" spans="1:3" x14ac:dyDescent="0.25">
      <c r="A119" s="45"/>
      <c r="B119" s="45"/>
      <c r="C119" s="12"/>
    </row>
    <row r="120" spans="1:3" x14ac:dyDescent="0.25">
      <c r="A120" s="45"/>
      <c r="B120" s="45"/>
      <c r="C120" s="12"/>
    </row>
    <row r="121" spans="1:3" x14ac:dyDescent="0.25">
      <c r="C121" s="12"/>
    </row>
    <row r="122" spans="1:3" x14ac:dyDescent="0.25">
      <c r="C122" s="12"/>
    </row>
    <row r="123" spans="1:3" x14ac:dyDescent="0.25">
      <c r="C123" s="12"/>
    </row>
    <row r="124" spans="1:3" x14ac:dyDescent="0.25">
      <c r="C124" s="12"/>
    </row>
    <row r="125" spans="1:3" x14ac:dyDescent="0.25">
      <c r="C125" s="12"/>
    </row>
    <row r="126" spans="1:3" x14ac:dyDescent="0.25">
      <c r="C126" s="12"/>
    </row>
    <row r="127" spans="1:3" x14ac:dyDescent="0.25">
      <c r="C127" s="12"/>
    </row>
    <row r="128" spans="1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8" x14ac:dyDescent="0.25">
      <c r="C145" s="2"/>
    </row>
    <row r="146" spans="3:8" x14ac:dyDescent="0.25">
      <c r="C146" s="2"/>
    </row>
    <row r="147" spans="3:8" x14ac:dyDescent="0.25">
      <c r="C147" s="2"/>
    </row>
    <row r="148" spans="3:8" x14ac:dyDescent="0.25">
      <c r="C148" s="2"/>
    </row>
    <row r="149" spans="3:8" x14ac:dyDescent="0.25">
      <c r="C149" s="2"/>
    </row>
    <row r="150" spans="3:8" x14ac:dyDescent="0.25">
      <c r="C150" s="2"/>
    </row>
    <row r="151" spans="3:8" x14ac:dyDescent="0.25">
      <c r="C151" s="2"/>
    </row>
    <row r="152" spans="3:8" x14ac:dyDescent="0.25">
      <c r="C152" s="2"/>
    </row>
    <row r="153" spans="3:8" x14ac:dyDescent="0.25">
      <c r="C153" s="2"/>
    </row>
    <row r="154" spans="3:8" x14ac:dyDescent="0.25">
      <c r="C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s="2"/>
      <c r="D202" s="2"/>
      <c r="E202" s="2"/>
      <c r="F202" s="2"/>
      <c r="G202" s="2"/>
      <c r="H202" s="2"/>
    </row>
    <row r="203" spans="3:8" x14ac:dyDescent="0.25">
      <c r="C203" s="2"/>
      <c r="D203" s="2"/>
      <c r="E203" s="2"/>
      <c r="F203" s="2"/>
      <c r="G203" s="2"/>
      <c r="H203" s="2"/>
    </row>
    <row r="204" spans="3:8" x14ac:dyDescent="0.25">
      <c r="C204" s="2"/>
      <c r="D204" s="2"/>
      <c r="E204" s="2"/>
      <c r="F204" s="2"/>
      <c r="G204" s="2"/>
      <c r="H204" s="2"/>
    </row>
    <row r="205" spans="3:8" x14ac:dyDescent="0.25">
      <c r="C205" s="2"/>
      <c r="D205" s="2"/>
      <c r="E205" s="2"/>
      <c r="F205" s="2"/>
      <c r="G205" s="2"/>
      <c r="H205" s="2"/>
    </row>
    <row r="206" spans="3:8" x14ac:dyDescent="0.25">
      <c r="C206" s="2"/>
      <c r="D206" s="2"/>
      <c r="E206" s="2"/>
      <c r="F206" s="2"/>
      <c r="G206" s="2"/>
      <c r="H206" s="2"/>
    </row>
    <row r="207" spans="3:8" x14ac:dyDescent="0.25">
      <c r="C207" s="2"/>
      <c r="D207" s="2"/>
      <c r="E207" s="2"/>
      <c r="F207" s="2"/>
      <c r="G207" s="2"/>
      <c r="H207" s="2"/>
    </row>
    <row r="208" spans="3:8" x14ac:dyDescent="0.25">
      <c r="C208" s="2"/>
      <c r="D208" s="2"/>
      <c r="E208" s="2"/>
      <c r="F208" s="2"/>
      <c r="G208" s="2"/>
      <c r="H208" s="2"/>
    </row>
    <row r="209" spans="3:8" x14ac:dyDescent="0.25">
      <c r="C209" s="2"/>
      <c r="D209" s="2"/>
      <c r="E209" s="2"/>
      <c r="F209" s="2"/>
      <c r="G209" s="2"/>
      <c r="H209" s="2"/>
    </row>
    <row r="210" spans="3:8" x14ac:dyDescent="0.25">
      <c r="C210" s="2"/>
      <c r="D210" s="2"/>
      <c r="E210" s="2"/>
      <c r="F210" s="2"/>
      <c r="G210" s="2"/>
      <c r="H210" s="2"/>
    </row>
    <row r="211" spans="3:8" x14ac:dyDescent="0.25">
      <c r="C211" s="2"/>
      <c r="D211" s="2"/>
      <c r="E211" s="2"/>
      <c r="F211" s="2"/>
      <c r="G211" s="2"/>
      <c r="H211" s="2"/>
    </row>
    <row r="212" spans="3:8" x14ac:dyDescent="0.25">
      <c r="C212" s="2"/>
      <c r="D212" s="2"/>
      <c r="E212" s="2"/>
      <c r="F212" s="2"/>
      <c r="G212" s="2"/>
      <c r="H212" s="2"/>
    </row>
    <row r="213" spans="3:8" x14ac:dyDescent="0.25">
      <c r="C213" s="2"/>
      <c r="D213" s="2"/>
      <c r="E213" s="2"/>
      <c r="F213" s="2"/>
      <c r="G213" s="2"/>
      <c r="H213" s="2"/>
    </row>
    <row r="214" spans="3:8" x14ac:dyDescent="0.25">
      <c r="C214" s="2"/>
      <c r="D214" s="2"/>
      <c r="E214" s="2"/>
      <c r="F214" s="2"/>
      <c r="G214" s="2"/>
      <c r="H214" s="2"/>
    </row>
    <row r="215" spans="3:8" x14ac:dyDescent="0.25">
      <c r="C215" s="2"/>
      <c r="D215" s="2"/>
      <c r="E215" s="2"/>
      <c r="F215" s="2"/>
      <c r="G215" s="2"/>
      <c r="H215" s="2"/>
    </row>
    <row r="216" spans="3:8" x14ac:dyDescent="0.25">
      <c r="C216" s="2"/>
      <c r="D216" s="2"/>
      <c r="E216" s="2"/>
      <c r="F216" s="2"/>
      <c r="G216" s="2"/>
      <c r="H216" s="2"/>
    </row>
    <row r="217" spans="3:8" x14ac:dyDescent="0.25">
      <c r="C217" s="2"/>
      <c r="D217" s="2"/>
      <c r="E217" s="2"/>
      <c r="F217" s="2"/>
      <c r="G217" s="2"/>
      <c r="H217" s="2"/>
    </row>
    <row r="218" spans="3:8" x14ac:dyDescent="0.25">
      <c r="C218" s="2"/>
      <c r="D218" s="2"/>
      <c r="E218" s="2"/>
      <c r="F218" s="2"/>
      <c r="G218" s="2"/>
      <c r="H218" s="2"/>
    </row>
    <row r="219" spans="3:8" x14ac:dyDescent="0.25">
      <c r="C219" s="2"/>
      <c r="D219" s="2"/>
      <c r="E219" s="2"/>
      <c r="F219" s="2"/>
      <c r="G219" s="2"/>
      <c r="H219" s="2"/>
    </row>
    <row r="220" spans="3:8" x14ac:dyDescent="0.25">
      <c r="C220" s="2"/>
      <c r="D220" s="2"/>
      <c r="E220" s="2"/>
      <c r="F220" s="2"/>
      <c r="G220" s="2"/>
      <c r="H220" s="2"/>
    </row>
    <row r="221" spans="3:8" x14ac:dyDescent="0.25">
      <c r="C221" s="2"/>
      <c r="D221" s="2"/>
      <c r="E221" s="2"/>
      <c r="F221" s="2"/>
      <c r="G221" s="2"/>
      <c r="H221" s="2"/>
    </row>
    <row r="222" spans="3:8" x14ac:dyDescent="0.25">
      <c r="C222" s="2"/>
      <c r="D222" s="2"/>
      <c r="E222" s="2"/>
      <c r="F222" s="2"/>
      <c r="G222" s="2"/>
      <c r="H222" s="2"/>
    </row>
    <row r="223" spans="3:8" x14ac:dyDescent="0.25">
      <c r="C223" s="2"/>
      <c r="D223" s="2"/>
      <c r="E223" s="2"/>
      <c r="F223" s="2"/>
      <c r="G223" s="2"/>
      <c r="H223" s="2"/>
    </row>
    <row r="224" spans="3:8" x14ac:dyDescent="0.25">
      <c r="C224" s="2"/>
      <c r="D224" s="2"/>
      <c r="E224" s="2"/>
      <c r="F224" s="2"/>
      <c r="G224" s="2"/>
      <c r="H224" s="2"/>
    </row>
    <row r="225" spans="3:8" x14ac:dyDescent="0.25">
      <c r="C225" s="2"/>
      <c r="D225" s="2"/>
      <c r="E225" s="2"/>
      <c r="F225" s="2"/>
      <c r="G225" s="2"/>
      <c r="H225" s="2"/>
    </row>
    <row r="226" spans="3:8" x14ac:dyDescent="0.25">
      <c r="C226" s="2"/>
      <c r="D226" s="2"/>
      <c r="E226" s="2"/>
      <c r="F226" s="2"/>
      <c r="G226" s="2"/>
      <c r="H226" s="2"/>
    </row>
    <row r="227" spans="3:8" x14ac:dyDescent="0.25">
      <c r="C227" s="2"/>
      <c r="D227" s="2"/>
      <c r="E227" s="2"/>
      <c r="F227" s="2"/>
      <c r="G227" s="2"/>
      <c r="H227" s="2"/>
    </row>
    <row r="228" spans="3:8" x14ac:dyDescent="0.25">
      <c r="C228" s="2"/>
      <c r="D228" s="2"/>
      <c r="E228" s="2"/>
      <c r="F228" s="2"/>
      <c r="G228" s="2"/>
      <c r="H228" s="2"/>
    </row>
    <row r="229" spans="3:8" x14ac:dyDescent="0.25">
      <c r="C229" s="2"/>
      <c r="D229" s="2"/>
      <c r="E229" s="2"/>
      <c r="F229" s="2"/>
      <c r="G229" s="2"/>
      <c r="H229" s="2"/>
    </row>
    <row r="230" spans="3:8" x14ac:dyDescent="0.25">
      <c r="C230" s="2"/>
      <c r="D230" s="2"/>
      <c r="E230" s="2"/>
      <c r="F230" s="2"/>
      <c r="G230" s="2"/>
      <c r="H230" s="2"/>
    </row>
    <row r="231" spans="3:8" x14ac:dyDescent="0.25">
      <c r="C231" s="2"/>
      <c r="D231" s="2"/>
      <c r="E231" s="2"/>
      <c r="F231" s="2"/>
      <c r="G231" s="2"/>
      <c r="H231" s="2"/>
    </row>
    <row r="232" spans="3:8" x14ac:dyDescent="0.25">
      <c r="C232" s="2"/>
      <c r="D232" s="2"/>
      <c r="E232" s="2"/>
      <c r="F232" s="2"/>
      <c r="G232" s="2"/>
      <c r="H232" s="2"/>
    </row>
    <row r="233" spans="3:8" x14ac:dyDescent="0.25">
      <c r="C233" s="2"/>
      <c r="D233" s="2"/>
      <c r="E233" s="2"/>
      <c r="F233" s="2"/>
      <c r="G233" s="2"/>
      <c r="H233" s="2"/>
    </row>
    <row r="234" spans="3:8" x14ac:dyDescent="0.25">
      <c r="C234" s="2"/>
      <c r="D234" s="2"/>
      <c r="E234" s="2"/>
      <c r="F234" s="2"/>
      <c r="G234" s="2"/>
      <c r="H234" s="2"/>
    </row>
    <row r="235" spans="3:8" x14ac:dyDescent="0.25">
      <c r="C235" s="2"/>
      <c r="D235" s="2"/>
      <c r="E235" s="2"/>
      <c r="F235" s="2"/>
      <c r="G235" s="2"/>
      <c r="H235" s="2"/>
    </row>
    <row r="236" spans="3:8" x14ac:dyDescent="0.25">
      <c r="C236" s="2"/>
      <c r="D236" s="2"/>
      <c r="E236" s="2"/>
      <c r="F236" s="2"/>
      <c r="G236" s="2"/>
      <c r="H236" s="2"/>
    </row>
    <row r="237" spans="3:8" x14ac:dyDescent="0.25">
      <c r="C237" s="2"/>
      <c r="D237" s="2"/>
      <c r="E237" s="2"/>
      <c r="F237" s="2"/>
      <c r="G237" s="2"/>
      <c r="H237" s="2"/>
    </row>
    <row r="238" spans="3:8" x14ac:dyDescent="0.25">
      <c r="C238" s="2"/>
      <c r="D238" s="2"/>
      <c r="E238" s="2"/>
      <c r="F238" s="2"/>
      <c r="G238" s="2"/>
      <c r="H238" s="2"/>
    </row>
    <row r="239" spans="3:8" x14ac:dyDescent="0.25">
      <c r="C239" s="2"/>
      <c r="D239" s="2"/>
      <c r="E239" s="2"/>
      <c r="F239" s="2"/>
      <c r="G239" s="2"/>
      <c r="H239" s="2"/>
    </row>
    <row r="240" spans="3:8" x14ac:dyDescent="0.25">
      <c r="C240" s="2"/>
      <c r="D240" s="2"/>
      <c r="E240" s="2"/>
      <c r="F240" s="2"/>
      <c r="G240" s="2"/>
      <c r="H240" s="2"/>
    </row>
    <row r="241" spans="3:8" x14ac:dyDescent="0.25">
      <c r="C241" s="2"/>
      <c r="D241" s="2"/>
      <c r="E241" s="2"/>
      <c r="F241" s="2"/>
      <c r="G241" s="2"/>
      <c r="H241" s="2"/>
    </row>
    <row r="242" spans="3:8" x14ac:dyDescent="0.25">
      <c r="C242" s="2"/>
      <c r="D242" s="2"/>
      <c r="E242" s="2"/>
      <c r="F242" s="2"/>
      <c r="G242" s="2"/>
      <c r="H242" s="2"/>
    </row>
    <row r="243" spans="3:8" x14ac:dyDescent="0.25">
      <c r="C243" s="2"/>
      <c r="D243" s="2"/>
      <c r="E243" s="2"/>
      <c r="F243" s="2"/>
      <c r="G243" s="2"/>
      <c r="H243" s="2"/>
    </row>
    <row r="244" spans="3:8" x14ac:dyDescent="0.25">
      <c r="C244" s="2"/>
      <c r="D244" s="2"/>
      <c r="E244" s="2"/>
      <c r="F244" s="2"/>
      <c r="G244" s="2"/>
      <c r="H244" s="2"/>
    </row>
    <row r="245" spans="3:8" x14ac:dyDescent="0.25">
      <c r="C245" s="2"/>
      <c r="D245" s="2"/>
      <c r="E245" s="2"/>
      <c r="F245" s="2"/>
      <c r="G245" s="2"/>
      <c r="H245" s="2"/>
    </row>
    <row r="246" spans="3:8" x14ac:dyDescent="0.25">
      <c r="C246" s="2"/>
      <c r="D246" s="2"/>
      <c r="E246" s="2"/>
      <c r="F246" s="2"/>
      <c r="G246" s="2"/>
      <c r="H246" s="2"/>
    </row>
    <row r="247" spans="3:8" x14ac:dyDescent="0.25">
      <c r="C247" s="2"/>
      <c r="D247" s="2"/>
      <c r="E247" s="2"/>
      <c r="F247" s="2"/>
      <c r="G247" s="2"/>
      <c r="H247" s="2"/>
    </row>
    <row r="248" spans="3:8" x14ac:dyDescent="0.25">
      <c r="C248" s="2"/>
      <c r="D248" s="2"/>
      <c r="E248" s="2"/>
      <c r="F248" s="2"/>
      <c r="G248" s="2"/>
      <c r="H248" s="2"/>
    </row>
    <row r="249" spans="3:8" x14ac:dyDescent="0.25">
      <c r="C249" s="2"/>
      <c r="D249" s="2"/>
      <c r="E249" s="2"/>
      <c r="F249" s="2"/>
      <c r="G249" s="2"/>
      <c r="H249" s="2"/>
    </row>
    <row r="250" spans="3:8" x14ac:dyDescent="0.25">
      <c r="C250" s="2"/>
      <c r="D250" s="2"/>
      <c r="E250" s="2"/>
      <c r="F250" s="2"/>
      <c r="G250" s="2"/>
      <c r="H250" s="2"/>
    </row>
    <row r="251" spans="3:8" x14ac:dyDescent="0.25">
      <c r="C251" s="2"/>
      <c r="D251" s="2"/>
      <c r="E251" s="2"/>
      <c r="F251" s="2"/>
      <c r="G251" s="2"/>
      <c r="H251" s="2"/>
    </row>
    <row r="252" spans="3:8" x14ac:dyDescent="0.25">
      <c r="C252" s="2"/>
      <c r="D252" s="2"/>
      <c r="E252" s="2"/>
      <c r="F252" s="2"/>
      <c r="G252" s="2"/>
      <c r="H252" s="2"/>
    </row>
    <row r="253" spans="3:8" x14ac:dyDescent="0.25">
      <c r="C253" s="2"/>
      <c r="D253" s="2"/>
      <c r="E253" s="2"/>
      <c r="F253" s="2"/>
      <c r="G253" s="2"/>
      <c r="H253" s="2"/>
    </row>
    <row r="254" spans="3:8" x14ac:dyDescent="0.25">
      <c r="C254" s="2"/>
      <c r="D254" s="2"/>
      <c r="E254" s="2"/>
      <c r="F254" s="2"/>
      <c r="G254" s="2"/>
      <c r="H254" s="2"/>
    </row>
    <row r="255" spans="3:8" x14ac:dyDescent="0.25">
      <c r="C255" t="s">
        <v>59</v>
      </c>
    </row>
  </sheetData>
  <sortState ref="A6:O27">
    <sortCondition ref="C6:C28"/>
    <sortCondition ref="A6:A28"/>
  </sortState>
  <mergeCells count="2">
    <mergeCell ref="B1:C1"/>
    <mergeCell ref="B2:C2"/>
  </mergeCells>
  <conditionalFormatting sqref="G94:G108 G57 G26:G37 G40:G50 G59 G61 G63 G65 G67 G69 G6 G8 G10:G24 G71 G73 G75:G76 G82:G87">
    <cfRule type="containsText" dxfId="146" priority="271" operator="containsText" text="New Tag Required">
      <formula>NOT(ISERROR(SEARCH("New Tag Required",G6)))</formula>
    </cfRule>
  </conditionalFormatting>
  <conditionalFormatting sqref="D79:D80 D6 D25 D14 D17 D33:D37 D41 D48:D50 D28:D30 D44:D45 D76:D77 D82:D154">
    <cfRule type="containsText" dxfId="145" priority="270" operator="containsText" text="Yes">
      <formula>NOT(ISERROR(SEARCH("Yes",D6)))</formula>
    </cfRule>
  </conditionalFormatting>
  <conditionalFormatting sqref="H94:H154 H255:H476 H57 H26:H37 H40:H50 H59 H61 H63 H65 H67 H69 H10:H24 H8 H71 H73 H75:H76 H82:H87">
    <cfRule type="containsText" dxfId="144" priority="258" operator="containsText" text="New Sign Required">
      <formula>NOT(ISERROR(SEARCH("New Sign Required",H8)))</formula>
    </cfRule>
  </conditionalFormatting>
  <conditionalFormatting sqref="G94:G154 G57:H57 G26:H37 G40:H50 G59:H59 G61:H61 G63:H63 G65:H65 G67:H67 G69:H69 G6 G8:H8 G10:H24 G71:H71 G73:H73 G75:H76 G82:H87">
    <cfRule type="containsText" dxfId="143" priority="257" operator="containsText" text="Action Required">
      <formula>NOT(ISERROR(SEARCH("Action Required",G6)))</formula>
    </cfRule>
  </conditionalFormatting>
  <conditionalFormatting sqref="H94:H154">
    <cfRule type="containsText" dxfId="142" priority="256" operator="containsText" text="Action Required">
      <formula>NOT(ISERROR(SEARCH("Action Required",H94)))</formula>
    </cfRule>
  </conditionalFormatting>
  <conditionalFormatting sqref="G77 G90:G93">
    <cfRule type="containsText" dxfId="141" priority="198" operator="containsText" text="New Tag Required">
      <formula>NOT(ISERROR(SEARCH("New Tag Required",G77)))</formula>
    </cfRule>
  </conditionalFormatting>
  <conditionalFormatting sqref="H77 H90:H93">
    <cfRule type="containsText" dxfId="140" priority="196" operator="containsText" text="New Sign Required">
      <formula>NOT(ISERROR(SEARCH("New Sign Required",H77)))</formula>
    </cfRule>
  </conditionalFormatting>
  <conditionalFormatting sqref="G77 G90:G93">
    <cfRule type="containsText" dxfId="139" priority="195" operator="containsText" text="Action Required">
      <formula>NOT(ISERROR(SEARCH("Action Required",G77)))</formula>
    </cfRule>
  </conditionalFormatting>
  <conditionalFormatting sqref="H77 H90:H93">
    <cfRule type="containsText" dxfId="138" priority="194" operator="containsText" text="Action Required">
      <formula>NOT(ISERROR(SEARCH("Action Required",H77)))</formula>
    </cfRule>
  </conditionalFormatting>
  <conditionalFormatting sqref="G77">
    <cfRule type="containsText" dxfId="137" priority="193" operator="containsText" text="New Tag Required">
      <formula>NOT(ISERROR(SEARCH("New Tag Required",G77)))</formula>
    </cfRule>
  </conditionalFormatting>
  <conditionalFormatting sqref="D77">
    <cfRule type="containsText" dxfId="136" priority="192" operator="containsText" text="Yes">
      <formula>NOT(ISERROR(SEARCH("Yes",D77)))</formula>
    </cfRule>
  </conditionalFormatting>
  <conditionalFormatting sqref="G77">
    <cfRule type="containsText" dxfId="135" priority="191" operator="containsText" text="Action Required">
      <formula>NOT(ISERROR(SEARCH("Action Required",G77)))</formula>
    </cfRule>
  </conditionalFormatting>
  <conditionalFormatting sqref="D155:D254">
    <cfRule type="containsText" dxfId="134" priority="190" operator="containsText" text="Yes">
      <formula>NOT(ISERROR(SEARCH("Yes",D155)))</formula>
    </cfRule>
  </conditionalFormatting>
  <conditionalFormatting sqref="H155:H254">
    <cfRule type="containsText" dxfId="133" priority="189" operator="containsText" text="New Sign Required">
      <formula>NOT(ISERROR(SEARCH("New Sign Required",H155)))</formula>
    </cfRule>
  </conditionalFormatting>
  <conditionalFormatting sqref="G155:G254">
    <cfRule type="containsText" dxfId="132" priority="188" operator="containsText" text="Action Required">
      <formula>NOT(ISERROR(SEARCH("Action Required",G155)))</formula>
    </cfRule>
  </conditionalFormatting>
  <conditionalFormatting sqref="H155:H254">
    <cfRule type="containsText" dxfId="131" priority="187" operator="containsText" text="Action Required">
      <formula>NOT(ISERROR(SEARCH("Action Required",H155)))</formula>
    </cfRule>
  </conditionalFormatting>
  <conditionalFormatting sqref="D81">
    <cfRule type="containsText" dxfId="130" priority="184" operator="containsText" text="Yes">
      <formula>NOT(ISERROR(SEARCH("Yes",D81)))</formula>
    </cfRule>
  </conditionalFormatting>
  <conditionalFormatting sqref="D78">
    <cfRule type="containsText" dxfId="129" priority="173" operator="containsText" text="Yes">
      <formula>NOT(ISERROR(SEARCH("Yes",D78)))</formula>
    </cfRule>
  </conditionalFormatting>
  <conditionalFormatting sqref="G78">
    <cfRule type="containsText" dxfId="128" priority="172" operator="containsText" text="New Tag Required">
      <formula>NOT(ISERROR(SEARCH("New Tag Required",G78)))</formula>
    </cfRule>
  </conditionalFormatting>
  <conditionalFormatting sqref="H78">
    <cfRule type="containsText" dxfId="127" priority="171" operator="containsText" text="New Sign Required">
      <formula>NOT(ISERROR(SEARCH("New Sign Required",H78)))</formula>
    </cfRule>
  </conditionalFormatting>
  <conditionalFormatting sqref="G78">
    <cfRule type="containsText" dxfId="126" priority="170" operator="containsText" text="Action Required">
      <formula>NOT(ISERROR(SEARCH("Action Required",G78)))</formula>
    </cfRule>
  </conditionalFormatting>
  <conditionalFormatting sqref="H78">
    <cfRule type="containsText" dxfId="125" priority="169" operator="containsText" text="Action Required">
      <formula>NOT(ISERROR(SEARCH("Action Required",H78)))</formula>
    </cfRule>
  </conditionalFormatting>
  <conditionalFormatting sqref="G79:G80">
    <cfRule type="containsText" dxfId="124" priority="168" operator="containsText" text="New Tag Required">
      <formula>NOT(ISERROR(SEARCH("New Tag Required",G79)))</formula>
    </cfRule>
  </conditionalFormatting>
  <conditionalFormatting sqref="H79:H80">
    <cfRule type="containsText" dxfId="123" priority="167" operator="containsText" text="New Sign Required">
      <formula>NOT(ISERROR(SEARCH("New Sign Required",H79)))</formula>
    </cfRule>
  </conditionalFormatting>
  <conditionalFormatting sqref="G79:G80">
    <cfRule type="containsText" dxfId="122" priority="166" operator="containsText" text="Action Required">
      <formula>NOT(ISERROR(SEARCH("Action Required",G79)))</formula>
    </cfRule>
  </conditionalFormatting>
  <conditionalFormatting sqref="H79:H80">
    <cfRule type="containsText" dxfId="121" priority="165" operator="containsText" text="Action Required">
      <formula>NOT(ISERROR(SEARCH("Action Required",H79)))</formula>
    </cfRule>
  </conditionalFormatting>
  <conditionalFormatting sqref="J2:N2">
    <cfRule type="cellIs" dxfId="120" priority="164" operator="notEqual">
      <formula>0</formula>
    </cfRule>
  </conditionalFormatting>
  <conditionalFormatting sqref="J6 J48:J50 J35:J37 J26:J30 J8 J10:J24 J56:J87">
    <cfRule type="cellIs" dxfId="119" priority="163" operator="equal">
      <formula>0</formula>
    </cfRule>
  </conditionalFormatting>
  <conditionalFormatting sqref="M6 M48:M50 M35:M37 M26:M30 M8 M10:M24 M56:M87">
    <cfRule type="cellIs" dxfId="118" priority="162" operator="equal">
      <formula>0</formula>
    </cfRule>
  </conditionalFormatting>
  <conditionalFormatting sqref="M6 J6 M48:M50 J48:J50 J35:J37 M35:M37 M26:M30 J26:J30 J8 M8 M10:M24 J10:J24 M56:M87 J56:J87">
    <cfRule type="cellIs" dxfId="117" priority="159" operator="equal">
      <formula>"In Progress"</formula>
    </cfRule>
    <cfRule type="cellIs" dxfId="116" priority="160" operator="equal">
      <formula>"Log Issues"</formula>
    </cfRule>
    <cfRule type="cellIs" dxfId="115" priority="161" operator="equal">
      <formula>"N/A"</formula>
    </cfRule>
  </conditionalFormatting>
  <conditionalFormatting sqref="K48:L50 K23:L25 K77:L87">
    <cfRule type="expression" dxfId="114" priority="158">
      <formula>$J23="Log Issues"</formula>
    </cfRule>
  </conditionalFormatting>
  <conditionalFormatting sqref="N48:N50 N23:N25 N77:N87">
    <cfRule type="expression" dxfId="113" priority="157">
      <formula>$M23="Log Issues"</formula>
    </cfRule>
  </conditionalFormatting>
  <conditionalFormatting sqref="G81">
    <cfRule type="containsText" dxfId="112" priority="156" operator="containsText" text="New Tag Required">
      <formula>NOT(ISERROR(SEARCH("New Tag Required",G81)))</formula>
    </cfRule>
  </conditionalFormatting>
  <conditionalFormatting sqref="H81">
    <cfRule type="containsText" dxfId="111" priority="155" operator="containsText" text="New Sign Required">
      <formula>NOT(ISERROR(SEARCH("New Sign Required",H81)))</formula>
    </cfRule>
  </conditionalFormatting>
  <conditionalFormatting sqref="G81">
    <cfRule type="containsText" dxfId="110" priority="154" operator="containsText" text="Action Required">
      <formula>NOT(ISERROR(SEARCH("Action Required",G81)))</formula>
    </cfRule>
  </conditionalFormatting>
  <conditionalFormatting sqref="H81">
    <cfRule type="containsText" dxfId="109" priority="153" operator="containsText" text="Action Required">
      <formula>NOT(ISERROR(SEARCH("Action Required",H81)))</formula>
    </cfRule>
  </conditionalFormatting>
  <conditionalFormatting sqref="G25">
    <cfRule type="containsText" dxfId="108" priority="152" operator="containsText" text="New Tag Required">
      <formula>NOT(ISERROR(SEARCH("New Tag Required",G25)))</formula>
    </cfRule>
  </conditionalFormatting>
  <conditionalFormatting sqref="H25">
    <cfRule type="containsText" dxfId="107" priority="150" operator="containsText" text="New Sign Required">
      <formula>NOT(ISERROR(SEARCH("New Sign Required",H25)))</formula>
    </cfRule>
  </conditionalFormatting>
  <conditionalFormatting sqref="G25">
    <cfRule type="containsText" dxfId="106" priority="149" operator="containsText" text="Action Required">
      <formula>NOT(ISERROR(SEARCH("Action Required",G25)))</formula>
    </cfRule>
  </conditionalFormatting>
  <conditionalFormatting sqref="H25">
    <cfRule type="containsText" dxfId="105" priority="148" operator="containsText" text="Action Required">
      <formula>NOT(ISERROR(SEARCH("Action Required",H25)))</formula>
    </cfRule>
  </conditionalFormatting>
  <conditionalFormatting sqref="J25">
    <cfRule type="cellIs" dxfId="104" priority="147" operator="equal">
      <formula>0</formula>
    </cfRule>
  </conditionalFormatting>
  <conditionalFormatting sqref="M25">
    <cfRule type="cellIs" dxfId="103" priority="146" operator="equal">
      <formula>0</formula>
    </cfRule>
  </conditionalFormatting>
  <conditionalFormatting sqref="M25 J25">
    <cfRule type="cellIs" dxfId="102" priority="143" operator="equal">
      <formula>"In Progress"</formula>
    </cfRule>
    <cfRule type="cellIs" dxfId="101" priority="144" operator="equal">
      <formula>"Log Issues"</formula>
    </cfRule>
    <cfRule type="cellIs" dxfId="100" priority="145" operator="equal">
      <formula>"N/A"</formula>
    </cfRule>
  </conditionalFormatting>
  <conditionalFormatting sqref="G33:G34">
    <cfRule type="containsText" dxfId="99" priority="129" operator="containsText" text="New Tag Required">
      <formula>NOT(ISERROR(SEARCH("New Tag Required",G33)))</formula>
    </cfRule>
  </conditionalFormatting>
  <conditionalFormatting sqref="D33:D34">
    <cfRule type="containsText" dxfId="98" priority="128" operator="containsText" text="Yes">
      <formula>NOT(ISERROR(SEARCH("Yes",D33)))</formula>
    </cfRule>
  </conditionalFormatting>
  <conditionalFormatting sqref="H33:H34">
    <cfRule type="containsText" dxfId="97" priority="127" operator="containsText" text="New Sign Required">
      <formula>NOT(ISERROR(SEARCH("New Sign Required",H33)))</formula>
    </cfRule>
  </conditionalFormatting>
  <conditionalFormatting sqref="G33:H34">
    <cfRule type="containsText" dxfId="96" priority="126" operator="containsText" text="Action Required">
      <formula>NOT(ISERROR(SEARCH("Action Required",G33)))</formula>
    </cfRule>
  </conditionalFormatting>
  <conditionalFormatting sqref="J33:J34">
    <cfRule type="cellIs" dxfId="95" priority="125" operator="equal">
      <formula>0</formula>
    </cfRule>
  </conditionalFormatting>
  <conditionalFormatting sqref="M33:M34">
    <cfRule type="cellIs" dxfId="94" priority="124" operator="equal">
      <formula>0</formula>
    </cfRule>
  </conditionalFormatting>
  <conditionalFormatting sqref="J33:J34 M33:M34">
    <cfRule type="cellIs" dxfId="93" priority="121" operator="equal">
      <formula>"In Progress"</formula>
    </cfRule>
    <cfRule type="cellIs" dxfId="92" priority="122" operator="equal">
      <formula>"Log Issues"</formula>
    </cfRule>
    <cfRule type="cellIs" dxfId="91" priority="123" operator="equal">
      <formula>"N/A"</formula>
    </cfRule>
  </conditionalFormatting>
  <conditionalFormatting sqref="D18:D19 D21:D22">
    <cfRule type="containsText" dxfId="90" priority="102" operator="containsText" text="Yes">
      <formula>NOT(ISERROR(SEARCH("Yes",D18)))</formula>
    </cfRule>
  </conditionalFormatting>
  <conditionalFormatting sqref="D8">
    <cfRule type="containsText" dxfId="89" priority="99" operator="containsText" text="Yes">
      <formula>NOT(ISERROR(SEARCH("Yes",D8)))</formula>
    </cfRule>
  </conditionalFormatting>
  <conditionalFormatting sqref="D51:D52">
    <cfRule type="containsText" dxfId="88" priority="101" operator="containsText" text="Yes">
      <formula>NOT(ISERROR(SEARCH("Yes",D51)))</formula>
    </cfRule>
  </conditionalFormatting>
  <conditionalFormatting sqref="D10:D11">
    <cfRule type="containsText" dxfId="87" priority="98" operator="containsText" text="Yes">
      <formula>NOT(ISERROR(SEARCH("Yes",D10)))</formula>
    </cfRule>
  </conditionalFormatting>
  <conditionalFormatting sqref="D12:D13">
    <cfRule type="containsText" dxfId="86" priority="97" operator="containsText" text="Yes">
      <formula>NOT(ISERROR(SEARCH("Yes",D12)))</formula>
    </cfRule>
  </conditionalFormatting>
  <conditionalFormatting sqref="D16">
    <cfRule type="containsText" dxfId="85" priority="96" operator="containsText" text="Yes">
      <formula>NOT(ISERROR(SEARCH("Yes",D16)))</formula>
    </cfRule>
  </conditionalFormatting>
  <conditionalFormatting sqref="D15">
    <cfRule type="containsText" dxfId="84" priority="95" operator="containsText" text="Yes">
      <formula>NOT(ISERROR(SEARCH("Yes",D15)))</formula>
    </cfRule>
  </conditionalFormatting>
  <conditionalFormatting sqref="D24">
    <cfRule type="containsText" dxfId="83" priority="93" operator="containsText" text="Yes">
      <formula>NOT(ISERROR(SEARCH("Yes",D24)))</formula>
    </cfRule>
  </conditionalFormatting>
  <conditionalFormatting sqref="D23">
    <cfRule type="containsText" dxfId="82" priority="94" operator="containsText" text="Yes">
      <formula>NOT(ISERROR(SEARCH("Yes",D23)))</formula>
    </cfRule>
  </conditionalFormatting>
  <conditionalFormatting sqref="D27">
    <cfRule type="containsText" dxfId="81" priority="91" operator="containsText" text="Yes">
      <formula>NOT(ISERROR(SEARCH("Yes",D27)))</formula>
    </cfRule>
  </conditionalFormatting>
  <conditionalFormatting sqref="D26">
    <cfRule type="containsText" dxfId="80" priority="92" operator="containsText" text="Yes">
      <formula>NOT(ISERROR(SEARCH("Yes",D26)))</formula>
    </cfRule>
  </conditionalFormatting>
  <conditionalFormatting sqref="D43">
    <cfRule type="containsText" dxfId="79" priority="89" operator="containsText" text="Yes">
      <formula>NOT(ISERROR(SEARCH("Yes",D43)))</formula>
    </cfRule>
  </conditionalFormatting>
  <conditionalFormatting sqref="D42">
    <cfRule type="containsText" dxfId="78" priority="90" operator="containsText" text="Yes">
      <formula>NOT(ISERROR(SEARCH("Yes",D42)))</formula>
    </cfRule>
  </conditionalFormatting>
  <conditionalFormatting sqref="D32">
    <cfRule type="containsText" dxfId="77" priority="87" operator="containsText" text="Yes">
      <formula>NOT(ISERROR(SEARCH("Yes",D32)))</formula>
    </cfRule>
  </conditionalFormatting>
  <conditionalFormatting sqref="D31">
    <cfRule type="containsText" dxfId="76" priority="88" operator="containsText" text="Yes">
      <formula>NOT(ISERROR(SEARCH("Yes",D31)))</formula>
    </cfRule>
  </conditionalFormatting>
  <conditionalFormatting sqref="D40">
    <cfRule type="containsText" dxfId="75" priority="86" operator="containsText" text="Yes">
      <formula>NOT(ISERROR(SEARCH("Yes",D40)))</formula>
    </cfRule>
  </conditionalFormatting>
  <conditionalFormatting sqref="D38">
    <cfRule type="containsText" dxfId="74" priority="84" operator="containsText" text="Yes">
      <formula>NOT(ISERROR(SEARCH("Yes",D38)))</formula>
    </cfRule>
  </conditionalFormatting>
  <conditionalFormatting sqref="D46:D47">
    <cfRule type="containsText" dxfId="73" priority="83" operator="containsText" text="Yes">
      <formula>NOT(ISERROR(SEARCH("Yes",D46)))</formula>
    </cfRule>
  </conditionalFormatting>
  <conditionalFormatting sqref="D53:D75">
    <cfRule type="containsText" dxfId="72" priority="82" operator="containsText" text="Yes">
      <formula>NOT(ISERROR(SEARCH("Yes",D53)))</formula>
    </cfRule>
  </conditionalFormatting>
  <conditionalFormatting sqref="D7">
    <cfRule type="containsText" dxfId="71" priority="81" operator="containsText" text="Yes">
      <formula>NOT(ISERROR(SEARCH("Yes",D7)))</formula>
    </cfRule>
  </conditionalFormatting>
  <conditionalFormatting sqref="D9">
    <cfRule type="containsText" dxfId="70" priority="80" operator="containsText" text="Yes">
      <formula>NOT(ISERROR(SEARCH("Yes",D9)))</formula>
    </cfRule>
  </conditionalFormatting>
  <conditionalFormatting sqref="D20">
    <cfRule type="containsText" dxfId="69" priority="79" operator="containsText" text="Yes">
      <formula>NOT(ISERROR(SEARCH("Yes",D20)))</formula>
    </cfRule>
  </conditionalFormatting>
  <conditionalFormatting sqref="G55">
    <cfRule type="containsText" dxfId="68" priority="78" operator="containsText" text="New Tag Required">
      <formula>NOT(ISERROR(SEARCH("New Tag Required",G55)))</formula>
    </cfRule>
  </conditionalFormatting>
  <conditionalFormatting sqref="H55">
    <cfRule type="containsText" dxfId="67" priority="77" operator="containsText" text="New Sign Required">
      <formula>NOT(ISERROR(SEARCH("New Sign Required",H55)))</formula>
    </cfRule>
  </conditionalFormatting>
  <conditionalFormatting sqref="G55:H55">
    <cfRule type="containsText" dxfId="66" priority="76" operator="containsText" text="Action Required">
      <formula>NOT(ISERROR(SEARCH("Action Required",G55)))</formula>
    </cfRule>
  </conditionalFormatting>
  <conditionalFormatting sqref="G53">
    <cfRule type="containsText" dxfId="65" priority="75" operator="containsText" text="New Tag Required">
      <formula>NOT(ISERROR(SEARCH("New Tag Required",G53)))</formula>
    </cfRule>
  </conditionalFormatting>
  <conditionalFormatting sqref="H53">
    <cfRule type="containsText" dxfId="64" priority="74" operator="containsText" text="New Sign Required">
      <formula>NOT(ISERROR(SEARCH("New Sign Required",H53)))</formula>
    </cfRule>
  </conditionalFormatting>
  <conditionalFormatting sqref="G53:H53">
    <cfRule type="containsText" dxfId="63" priority="73" operator="containsText" text="Action Required">
      <formula>NOT(ISERROR(SEARCH("Action Required",G53)))</formula>
    </cfRule>
  </conditionalFormatting>
  <conditionalFormatting sqref="G38:G39">
    <cfRule type="containsText" dxfId="62" priority="72" operator="containsText" text="New Tag Required">
      <formula>NOT(ISERROR(SEARCH("New Tag Required",G38)))</formula>
    </cfRule>
  </conditionalFormatting>
  <conditionalFormatting sqref="H38:H39">
    <cfRule type="containsText" dxfId="61" priority="71" operator="containsText" text="New Sign Required">
      <formula>NOT(ISERROR(SEARCH("New Sign Required",H38)))</formula>
    </cfRule>
  </conditionalFormatting>
  <conditionalFormatting sqref="G38:H39">
    <cfRule type="containsText" dxfId="60" priority="70" operator="containsText" text="Action Required">
      <formula>NOT(ISERROR(SEARCH("Action Required",G38)))</formula>
    </cfRule>
  </conditionalFormatting>
  <conditionalFormatting sqref="G9">
    <cfRule type="containsText" dxfId="59" priority="69" operator="containsText" text="New Tag Required">
      <formula>NOT(ISERROR(SEARCH("New Tag Required",G9)))</formula>
    </cfRule>
  </conditionalFormatting>
  <conditionalFormatting sqref="H9">
    <cfRule type="containsText" dxfId="58" priority="68" operator="containsText" text="New Sign Required">
      <formula>NOT(ISERROR(SEARCH("New Sign Required",H9)))</formula>
    </cfRule>
  </conditionalFormatting>
  <conditionalFormatting sqref="G9:H9">
    <cfRule type="containsText" dxfId="57" priority="67" operator="containsText" text="Action Required">
      <formula>NOT(ISERROR(SEARCH("Action Required",G9)))</formula>
    </cfRule>
  </conditionalFormatting>
  <conditionalFormatting sqref="G7">
    <cfRule type="containsText" dxfId="56" priority="66" operator="containsText" text="New Tag Required">
      <formula>NOT(ISERROR(SEARCH("New Tag Required",G7)))</formula>
    </cfRule>
  </conditionalFormatting>
  <conditionalFormatting sqref="H7">
    <cfRule type="containsText" dxfId="55" priority="65" operator="containsText" text="New Sign Required">
      <formula>NOT(ISERROR(SEARCH("New Sign Required",H7)))</formula>
    </cfRule>
  </conditionalFormatting>
  <conditionalFormatting sqref="G7:H7">
    <cfRule type="containsText" dxfId="54" priority="64" operator="containsText" text="Action Required">
      <formula>NOT(ISERROR(SEARCH("Action Required",G7)))</formula>
    </cfRule>
  </conditionalFormatting>
  <conditionalFormatting sqref="G51">
    <cfRule type="containsText" dxfId="53" priority="63" operator="containsText" text="New Tag Required">
      <formula>NOT(ISERROR(SEARCH("New Tag Required",G51)))</formula>
    </cfRule>
  </conditionalFormatting>
  <conditionalFormatting sqref="H51">
    <cfRule type="containsText" dxfId="52" priority="62" operator="containsText" text="New Sign Required">
      <formula>NOT(ISERROR(SEARCH("New Sign Required",H51)))</formula>
    </cfRule>
  </conditionalFormatting>
  <conditionalFormatting sqref="G51:H51">
    <cfRule type="containsText" dxfId="51" priority="61" operator="containsText" text="Action Required">
      <formula>NOT(ISERROR(SEARCH("Action Required",G51)))</formula>
    </cfRule>
  </conditionalFormatting>
  <conditionalFormatting sqref="H52">
    <cfRule type="containsText" dxfId="50" priority="60" operator="containsText" text="New Sign Required">
      <formula>NOT(ISERROR(SEARCH("New Sign Required",H52)))</formula>
    </cfRule>
  </conditionalFormatting>
  <conditionalFormatting sqref="H52">
    <cfRule type="containsText" dxfId="49" priority="59" operator="containsText" text="Action Required">
      <formula>NOT(ISERROR(SEARCH("Action Required",H52)))</formula>
    </cfRule>
  </conditionalFormatting>
  <conditionalFormatting sqref="G54">
    <cfRule type="containsText" dxfId="48" priority="58" operator="containsText" text="New Tag Required">
      <formula>NOT(ISERROR(SEARCH("New Tag Required",G54)))</formula>
    </cfRule>
  </conditionalFormatting>
  <conditionalFormatting sqref="G54">
    <cfRule type="containsText" dxfId="47" priority="57" operator="containsText" text="Action Required">
      <formula>NOT(ISERROR(SEARCH("Action Required",G54)))</formula>
    </cfRule>
  </conditionalFormatting>
  <conditionalFormatting sqref="H54">
    <cfRule type="containsText" dxfId="46" priority="56" operator="containsText" text="New Sign Required">
      <formula>NOT(ISERROR(SEARCH("New Sign Required",H54)))</formula>
    </cfRule>
  </conditionalFormatting>
  <conditionalFormatting sqref="H54">
    <cfRule type="containsText" dxfId="45" priority="55" operator="containsText" text="Action Required">
      <formula>NOT(ISERROR(SEARCH("Action Required",H54)))</formula>
    </cfRule>
  </conditionalFormatting>
  <conditionalFormatting sqref="G58">
    <cfRule type="containsText" dxfId="44" priority="54" operator="containsText" text="New Tag Required">
      <formula>NOT(ISERROR(SEARCH("New Tag Required",G58)))</formula>
    </cfRule>
  </conditionalFormatting>
  <conditionalFormatting sqref="G58">
    <cfRule type="containsText" dxfId="43" priority="53" operator="containsText" text="Action Required">
      <formula>NOT(ISERROR(SEARCH("Action Required",G58)))</formula>
    </cfRule>
  </conditionalFormatting>
  <conditionalFormatting sqref="H58">
    <cfRule type="containsText" dxfId="42" priority="52" operator="containsText" text="New Sign Required">
      <formula>NOT(ISERROR(SEARCH("New Sign Required",H58)))</formula>
    </cfRule>
  </conditionalFormatting>
  <conditionalFormatting sqref="H58">
    <cfRule type="containsText" dxfId="41" priority="51" operator="containsText" text="Action Required">
      <formula>NOT(ISERROR(SEARCH("Action Required",H58)))</formula>
    </cfRule>
  </conditionalFormatting>
  <conditionalFormatting sqref="G60">
    <cfRule type="containsText" dxfId="40" priority="50" operator="containsText" text="New Tag Required">
      <formula>NOT(ISERROR(SEARCH("New Tag Required",G60)))</formula>
    </cfRule>
  </conditionalFormatting>
  <conditionalFormatting sqref="G60">
    <cfRule type="containsText" dxfId="39" priority="49" operator="containsText" text="Action Required">
      <formula>NOT(ISERROR(SEARCH("Action Required",G60)))</formula>
    </cfRule>
  </conditionalFormatting>
  <conditionalFormatting sqref="H60">
    <cfRule type="containsText" dxfId="38" priority="48" operator="containsText" text="New Sign Required">
      <formula>NOT(ISERROR(SEARCH("New Sign Required",H60)))</formula>
    </cfRule>
  </conditionalFormatting>
  <conditionalFormatting sqref="H60">
    <cfRule type="containsText" dxfId="37" priority="47" operator="containsText" text="Action Required">
      <formula>NOT(ISERROR(SEARCH("Action Required",H60)))</formula>
    </cfRule>
  </conditionalFormatting>
  <conditionalFormatting sqref="G62">
    <cfRule type="containsText" dxfId="36" priority="46" operator="containsText" text="New Tag Required">
      <formula>NOT(ISERROR(SEARCH("New Tag Required",G62)))</formula>
    </cfRule>
  </conditionalFormatting>
  <conditionalFormatting sqref="G62">
    <cfRule type="containsText" dxfId="35" priority="45" operator="containsText" text="Action Required">
      <formula>NOT(ISERROR(SEARCH("Action Required",G62)))</formula>
    </cfRule>
  </conditionalFormatting>
  <conditionalFormatting sqref="H62">
    <cfRule type="containsText" dxfId="34" priority="44" operator="containsText" text="New Sign Required">
      <formula>NOT(ISERROR(SEARCH("New Sign Required",H62)))</formula>
    </cfRule>
  </conditionalFormatting>
  <conditionalFormatting sqref="H62">
    <cfRule type="containsText" dxfId="33" priority="43" operator="containsText" text="Action Required">
      <formula>NOT(ISERROR(SEARCH("Action Required",H62)))</formula>
    </cfRule>
  </conditionalFormatting>
  <conditionalFormatting sqref="G64">
    <cfRule type="containsText" dxfId="32" priority="42" operator="containsText" text="New Tag Required">
      <formula>NOT(ISERROR(SEARCH("New Tag Required",G64)))</formula>
    </cfRule>
  </conditionalFormatting>
  <conditionalFormatting sqref="G64">
    <cfRule type="containsText" dxfId="31" priority="41" operator="containsText" text="Action Required">
      <formula>NOT(ISERROR(SEARCH("Action Required",G64)))</formula>
    </cfRule>
  </conditionalFormatting>
  <conditionalFormatting sqref="H64">
    <cfRule type="containsText" dxfId="30" priority="40" operator="containsText" text="New Sign Required">
      <formula>NOT(ISERROR(SEARCH("New Sign Required",H64)))</formula>
    </cfRule>
  </conditionalFormatting>
  <conditionalFormatting sqref="H64">
    <cfRule type="containsText" dxfId="29" priority="39" operator="containsText" text="Action Required">
      <formula>NOT(ISERROR(SEARCH("Action Required",H64)))</formula>
    </cfRule>
  </conditionalFormatting>
  <conditionalFormatting sqref="G66">
    <cfRule type="containsText" dxfId="28" priority="38" operator="containsText" text="New Tag Required">
      <formula>NOT(ISERROR(SEARCH("New Tag Required",G66)))</formula>
    </cfRule>
  </conditionalFormatting>
  <conditionalFormatting sqref="G66">
    <cfRule type="containsText" dxfId="27" priority="37" operator="containsText" text="Action Required">
      <formula>NOT(ISERROR(SEARCH("Action Required",G66)))</formula>
    </cfRule>
  </conditionalFormatting>
  <conditionalFormatting sqref="H66">
    <cfRule type="containsText" dxfId="26" priority="36" operator="containsText" text="New Sign Required">
      <formula>NOT(ISERROR(SEARCH("New Sign Required",H66)))</formula>
    </cfRule>
  </conditionalFormatting>
  <conditionalFormatting sqref="H66">
    <cfRule type="containsText" dxfId="25" priority="35" operator="containsText" text="Action Required">
      <formula>NOT(ISERROR(SEARCH("Action Required",H66)))</formula>
    </cfRule>
  </conditionalFormatting>
  <conditionalFormatting sqref="G68">
    <cfRule type="containsText" dxfId="24" priority="34" operator="containsText" text="New Tag Required">
      <formula>NOT(ISERROR(SEARCH("New Tag Required",G68)))</formula>
    </cfRule>
  </conditionalFormatting>
  <conditionalFormatting sqref="G68">
    <cfRule type="containsText" dxfId="23" priority="33" operator="containsText" text="Action Required">
      <formula>NOT(ISERROR(SEARCH("Action Required",G68)))</formula>
    </cfRule>
  </conditionalFormatting>
  <conditionalFormatting sqref="H68">
    <cfRule type="containsText" dxfId="22" priority="32" operator="containsText" text="New Sign Required">
      <formula>NOT(ISERROR(SEARCH("New Sign Required",H68)))</formula>
    </cfRule>
  </conditionalFormatting>
  <conditionalFormatting sqref="H68">
    <cfRule type="containsText" dxfId="21" priority="31" operator="containsText" text="Action Required">
      <formula>NOT(ISERROR(SEARCH("Action Required",H68)))</formula>
    </cfRule>
  </conditionalFormatting>
  <conditionalFormatting sqref="H6">
    <cfRule type="containsText" dxfId="20" priority="30" operator="containsText" text="New Sign Required">
      <formula>NOT(ISERROR(SEARCH("New Sign Required",H6)))</formula>
    </cfRule>
  </conditionalFormatting>
  <conditionalFormatting sqref="H6">
    <cfRule type="containsText" dxfId="19" priority="29" operator="containsText" text="Action Required">
      <formula>NOT(ISERROR(SEARCH("Action Required",H6)))</formula>
    </cfRule>
  </conditionalFormatting>
  <conditionalFormatting sqref="G56">
    <cfRule type="containsText" dxfId="18" priority="28" operator="containsText" text="New Tag Required">
      <formula>NOT(ISERROR(SEARCH("New Tag Required",G56)))</formula>
    </cfRule>
  </conditionalFormatting>
  <conditionalFormatting sqref="G56">
    <cfRule type="containsText" dxfId="17" priority="27" operator="containsText" text="Action Required">
      <formula>NOT(ISERROR(SEARCH("Action Required",G56)))</formula>
    </cfRule>
  </conditionalFormatting>
  <conditionalFormatting sqref="H56">
    <cfRule type="containsText" dxfId="16" priority="26" operator="containsText" text="New Sign Required">
      <formula>NOT(ISERROR(SEARCH("New Sign Required",H56)))</formula>
    </cfRule>
  </conditionalFormatting>
  <conditionalFormatting sqref="H56">
    <cfRule type="containsText" dxfId="15" priority="25" operator="containsText" text="Action Required">
      <formula>NOT(ISERROR(SEARCH("Action Required",H56)))</formula>
    </cfRule>
  </conditionalFormatting>
  <conditionalFormatting sqref="H74">
    <cfRule type="containsText" dxfId="14" priority="13" operator="containsText" text="Action Required">
      <formula>NOT(ISERROR(SEARCH("Action Required",H74)))</formula>
    </cfRule>
  </conditionalFormatting>
  <conditionalFormatting sqref="G70">
    <cfRule type="containsText" dxfId="13" priority="24" operator="containsText" text="New Tag Required">
      <formula>NOT(ISERROR(SEARCH("New Tag Required",G70)))</formula>
    </cfRule>
  </conditionalFormatting>
  <conditionalFormatting sqref="G70">
    <cfRule type="containsText" dxfId="12" priority="23" operator="containsText" text="Action Required">
      <formula>NOT(ISERROR(SEARCH("Action Required",G70)))</formula>
    </cfRule>
  </conditionalFormatting>
  <conditionalFormatting sqref="H70">
    <cfRule type="containsText" dxfId="11" priority="22" operator="containsText" text="New Sign Required">
      <formula>NOT(ISERROR(SEARCH("New Sign Required",H70)))</formula>
    </cfRule>
  </conditionalFormatting>
  <conditionalFormatting sqref="H70">
    <cfRule type="containsText" dxfId="10" priority="21" operator="containsText" text="Action Required">
      <formula>NOT(ISERROR(SEARCH("Action Required",H70)))</formula>
    </cfRule>
  </conditionalFormatting>
  <conditionalFormatting sqref="G72">
    <cfRule type="containsText" dxfId="9" priority="20" operator="containsText" text="New Tag Required">
      <formula>NOT(ISERROR(SEARCH("New Tag Required",G72)))</formula>
    </cfRule>
  </conditionalFormatting>
  <conditionalFormatting sqref="G72">
    <cfRule type="containsText" dxfId="8" priority="19" operator="containsText" text="Action Required">
      <formula>NOT(ISERROR(SEARCH("Action Required",G72)))</formula>
    </cfRule>
  </conditionalFormatting>
  <conditionalFormatting sqref="H72">
    <cfRule type="containsText" dxfId="7" priority="18" operator="containsText" text="New Sign Required">
      <formula>NOT(ISERROR(SEARCH("New Sign Required",H72)))</formula>
    </cfRule>
  </conditionalFormatting>
  <conditionalFormatting sqref="H72">
    <cfRule type="containsText" dxfId="6" priority="17" operator="containsText" text="Action Required">
      <formula>NOT(ISERROR(SEARCH("Action Required",H72)))</formula>
    </cfRule>
  </conditionalFormatting>
  <conditionalFormatting sqref="G74">
    <cfRule type="containsText" dxfId="5" priority="16" operator="containsText" text="New Tag Required">
      <formula>NOT(ISERROR(SEARCH("New Tag Required",G74)))</formula>
    </cfRule>
  </conditionalFormatting>
  <conditionalFormatting sqref="G74">
    <cfRule type="containsText" dxfId="4" priority="15" operator="containsText" text="Action Required">
      <formula>NOT(ISERROR(SEARCH("Action Required",G74)))</formula>
    </cfRule>
  </conditionalFormatting>
  <conditionalFormatting sqref="H74">
    <cfRule type="containsText" dxfId="3" priority="14" operator="containsText" text="New Sign Required">
      <formula>NOT(ISERROR(SEARCH("New Sign Required",H74)))</formula>
    </cfRule>
  </conditionalFormatting>
  <conditionalFormatting sqref="D39">
    <cfRule type="containsText" dxfId="2" priority="12" operator="containsText" text="Yes">
      <formula>NOT(ISERROR(SEARCH("Yes",D39)))</formula>
    </cfRule>
  </conditionalFormatting>
  <conditionalFormatting sqref="G52">
    <cfRule type="containsText" dxfId="1" priority="11" operator="containsText" text="New Tag Required">
      <formula>NOT(ISERROR(SEARCH("New Tag Required",G52)))</formula>
    </cfRule>
  </conditionalFormatting>
  <conditionalFormatting sqref="G52">
    <cfRule type="containsText" dxfId="0" priority="10" operator="containsText" text="Action Required">
      <formula>NOT(ISERROR(SEARCH("Action Required",G52)))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55:H459">
      <formula1>DoorSignage</formula1>
    </dataValidation>
    <dataValidation type="list" allowBlank="1" showInputMessage="1" showErrorMessage="1" sqref="D6:D129">
      <formula1>YesNo</formula1>
    </dataValidation>
  </dataValidations>
  <pageMargins left="0.7" right="0.7" top="0.75" bottom="0.75" header="0.3" footer="0.3"/>
  <pageSetup scale="62" fitToHeight="0" orientation="landscape" r:id="rId1"/>
  <ignoredErrors>
    <ignoredError sqref="A14 A26:A27 A48 B6 B8 B10 A37:B37 A66:A75 A52:A58 C55:F55 A77 B44:B82 I55:XFD55 A42:B43 B39:B41 B12:B36 A29 A36 A7:B7 A9:B9 A11:B11 B38 B1 A6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H90:H254 H6:H87</xm:sqref>
        </x14:dataValidation>
        <x14:dataValidation type="list" allowBlank="1" showInputMessage="1" showErrorMessage="1">
          <x14:formula1>
            <xm:f>Lookup!$A$1:$A$4</xm:f>
          </x14:formula1>
          <xm:sqref>G90:G254 G6:G87</xm:sqref>
        </x14:dataValidation>
        <x14:dataValidation type="list" allowBlank="1" showInputMessage="1" showErrorMessage="1">
          <x14:formula1>
            <xm:f>[1]Lookup!#REF!</xm:f>
          </x14:formula1>
          <xm:sqref>O23:O25 O48:O50 O77:O87</xm:sqref>
        </x14:dataValidation>
        <x14:dataValidation type="list" allowBlank="1" showInputMessage="1" showErrorMessage="1">
          <x14:formula1>
            <xm:f>Lookup!$F:$F</xm:f>
          </x14:formula1>
          <xm:sqref>J48:J50 M48:M50 J33:J37 M33:M37 M56:M87 J56:J87 J6:J30 M6:M30</xm:sqref>
        </x14:dataValidation>
        <x14:dataValidation type="list" allowBlank="1" showInputMessage="1">
          <x14:formula1>
            <xm:f>Lookup!$E$1:$E$40</xm:f>
          </x14:formula1>
          <xm:sqref>C6:C254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0019</v>
      </c>
      <c r="B18" s="4" t="str">
        <f>([2]UKBuilding_List!B18)</f>
        <v>Memorial Coliseum</v>
      </c>
    </row>
    <row r="19" spans="1:2" x14ac:dyDescent="0.25">
      <c r="A19" s="3" t="str">
        <f>([2]UKBuilding_List!A19)</f>
        <v>0020</v>
      </c>
      <c r="B19" s="4" t="str">
        <f>([2]UKBuilding_List!B19)</f>
        <v>Engineering Transportation Research Garage</v>
      </c>
    </row>
    <row r="20" spans="1:2" x14ac:dyDescent="0.25">
      <c r="A20" s="3" t="str">
        <f>([2]UKBuilding_List!A20)</f>
        <v>0021</v>
      </c>
      <c r="B20" s="4" t="str">
        <f>([2]UKBuilding_List!B20)</f>
        <v>Old Engineers Residence</v>
      </c>
    </row>
    <row r="21" spans="1:2" x14ac:dyDescent="0.25">
      <c r="A21" s="3" t="str">
        <f>([2]UKBuilding_List!A21)</f>
        <v>0022</v>
      </c>
      <c r="B21" s="4" t="str">
        <f>([2]UKBuilding_List!B21)</f>
        <v>Fine Arts Guignol Building</v>
      </c>
    </row>
    <row r="22" spans="1:2" x14ac:dyDescent="0.25">
      <c r="A22" s="3" t="str">
        <f>([2]UKBuilding_List!A22)</f>
        <v>0023</v>
      </c>
      <c r="B22" s="4" t="str">
        <f>([2]UKBuilding_List!B22)</f>
        <v>Safety &amp; Security</v>
      </c>
    </row>
    <row r="23" spans="1:2" x14ac:dyDescent="0.25">
      <c r="A23" s="3" t="str">
        <f>([2]UKBuilding_List!A23)</f>
        <v>0024</v>
      </c>
      <c r="B23" s="4" t="str">
        <f>([2]UKBuilding_List!B23)</f>
        <v>Lafferty Hall</v>
      </c>
    </row>
    <row r="24" spans="1:2" x14ac:dyDescent="0.25">
      <c r="A24" s="3" t="str">
        <f>([2]UKBuilding_List!A24)</f>
        <v>0025</v>
      </c>
      <c r="B24" s="4" t="str">
        <f>([2]UKBuilding_List!B24)</f>
        <v>White Hall Classroom Building</v>
      </c>
    </row>
    <row r="25" spans="1:2" x14ac:dyDescent="0.25">
      <c r="A25" s="3" t="str">
        <f>([2]UKBuilding_List!A25)</f>
        <v>0026</v>
      </c>
      <c r="B25" s="4" t="str">
        <f>([2]UKBuilding_List!B25)</f>
        <v>Student Center Addition</v>
      </c>
    </row>
    <row r="26" spans="1:2" x14ac:dyDescent="0.25">
      <c r="A26" s="3" t="str">
        <f>([2]UKBuilding_List!A26)</f>
        <v>0027</v>
      </c>
      <c r="B26" s="4" t="str">
        <f>([2]UKBuilding_List!B26)</f>
        <v>Patterson Office Tower</v>
      </c>
    </row>
    <row r="27" spans="1:2" x14ac:dyDescent="0.25">
      <c r="A27" s="3" t="str">
        <f>([2]UKBuilding_List!A27)</f>
        <v>0028</v>
      </c>
      <c r="B27" s="4" t="str">
        <f>([2]UKBuilding_List!B27)</f>
        <v>Barker Hall</v>
      </c>
    </row>
    <row r="28" spans="1:2" x14ac:dyDescent="0.25">
      <c r="A28" s="3" t="str">
        <f>([2]UKBuilding_List!A28)</f>
        <v>0029</v>
      </c>
      <c r="B28" s="4" t="str">
        <f>([2]UKBuilding_List!B28)</f>
        <v>Alumni Gym</v>
      </c>
    </row>
    <row r="29" spans="1:2" x14ac:dyDescent="0.25">
      <c r="A29" s="3" t="str">
        <f>([2]UKBuilding_List!A29)</f>
        <v>0030</v>
      </c>
      <c r="B29" s="4" t="str">
        <f>([2]UKBuilding_List!B29)</f>
        <v>Student Center</v>
      </c>
    </row>
    <row r="30" spans="1:2" x14ac:dyDescent="0.25">
      <c r="A30" s="3" t="str">
        <f>([2]UKBuilding_List!A30)</f>
        <v>0031</v>
      </c>
      <c r="B30" s="4" t="str">
        <f>([2]UKBuilding_List!B30)</f>
        <v>Frazee Hall</v>
      </c>
    </row>
    <row r="31" spans="1:2" x14ac:dyDescent="0.25">
      <c r="A31" s="3" t="str">
        <f>([2]UKBuilding_List!A31)</f>
        <v>0032</v>
      </c>
      <c r="B31" s="4" t="str">
        <f>([2]UKBuilding_List!B31)</f>
        <v>Main Building</v>
      </c>
    </row>
    <row r="32" spans="1:2" x14ac:dyDescent="0.25">
      <c r="A32" s="3" t="str">
        <f>([2]UKBuilding_List!A32)</f>
        <v>0033</v>
      </c>
      <c r="B32" s="4" t="str">
        <f>([2]UKBuilding_List!B32)</f>
        <v>Ezra Gillis Building</v>
      </c>
    </row>
    <row r="33" spans="1:2" x14ac:dyDescent="0.25">
      <c r="A33" s="3" t="str">
        <f>([2]UKBuilding_List!A33)</f>
        <v>0034</v>
      </c>
      <c r="B33" s="4" t="str">
        <f>([2]UKBuilding_List!B33)</f>
        <v>Carol Martin Gatton Business &amp; Economics Building</v>
      </c>
    </row>
    <row r="34" spans="1:2" x14ac:dyDescent="0.25">
      <c r="A34" s="3" t="str">
        <f>([2]UKBuilding_List!A34)</f>
        <v>0035</v>
      </c>
      <c r="B34" s="4" t="str">
        <f>([2]UKBuilding_List!B34)</f>
        <v>Miller Hall</v>
      </c>
    </row>
    <row r="35" spans="1:2" x14ac:dyDescent="0.25">
      <c r="A35" s="3" t="str">
        <f>([2]UKBuilding_List!A35)</f>
        <v>0036</v>
      </c>
      <c r="B35" s="4" t="str">
        <f>([2]UKBuilding_List!B35)</f>
        <v>Gate 2 Parking Attendant Booth</v>
      </c>
    </row>
    <row r="36" spans="1:2" x14ac:dyDescent="0.25">
      <c r="A36" s="3" t="str">
        <f>([2]UKBuilding_List!A36)</f>
        <v>0037</v>
      </c>
      <c r="B36" s="4" t="str">
        <f>([2]UKBuilding_List!B36)</f>
        <v>109 State St</v>
      </c>
    </row>
    <row r="37" spans="1:2" x14ac:dyDescent="0.25">
      <c r="A37" s="3" t="str">
        <f>([2]UKBuilding_List!A37)</f>
        <v>0038</v>
      </c>
      <c r="B37" s="4" t="str">
        <f>([2]UKBuilding_List!B37)</f>
        <v>Engineering Annex</v>
      </c>
    </row>
    <row r="38" spans="1:2" x14ac:dyDescent="0.25">
      <c r="A38" s="3" t="str">
        <f>([2]UKBuilding_List!A38)</f>
        <v>0039</v>
      </c>
      <c r="B38" s="4" t="str">
        <f>([2]UKBuilding_List!B38)</f>
        <v>Margaret I. King Library</v>
      </c>
    </row>
    <row r="39" spans="1:2" x14ac:dyDescent="0.25">
      <c r="A39" s="3" t="str">
        <f>([2]UKBuilding_List!A39)</f>
        <v>0040</v>
      </c>
      <c r="B39" s="4" t="str">
        <f>([2]UKBuilding_List!B39)</f>
        <v>Maxwell Place</v>
      </c>
    </row>
    <row r="40" spans="1:2" x14ac:dyDescent="0.25">
      <c r="A40" s="3" t="str">
        <f>([2]UKBuilding_List!A40)</f>
        <v>0041</v>
      </c>
      <c r="B40" s="4" t="str">
        <f>([2]UKBuilding_List!B40)</f>
        <v>Pence Hall</v>
      </c>
    </row>
    <row r="41" spans="1:2" x14ac:dyDescent="0.25">
      <c r="A41" s="3" t="str">
        <f>([2]UKBuilding_List!A41)</f>
        <v>0042</v>
      </c>
      <c r="B41" s="4" t="str">
        <f>([2]UKBuilding_List!B41)</f>
        <v>Grehan Journalism Building</v>
      </c>
    </row>
    <row r="42" spans="1:2" x14ac:dyDescent="0.25">
      <c r="A42" s="3" t="str">
        <f>([2]UKBuilding_List!A42)</f>
        <v>0043</v>
      </c>
      <c r="B42" s="4" t="str">
        <f>([2]UKBuilding_List!B42)</f>
        <v>S. J. Sam Whalen Building</v>
      </c>
    </row>
    <row r="43" spans="1:2" x14ac:dyDescent="0.25">
      <c r="A43" s="3" t="str">
        <f>([2]UKBuilding_List!A43)</f>
        <v>0044</v>
      </c>
      <c r="B43" s="4" t="str">
        <f>([2]UKBuilding_List!B43)</f>
        <v>Kastle Hall</v>
      </c>
    </row>
    <row r="44" spans="1:2" x14ac:dyDescent="0.25">
      <c r="A44" s="3" t="str">
        <f>([2]UKBuilding_List!A44)</f>
        <v>0045</v>
      </c>
      <c r="B44" s="4" t="str">
        <f>([2]UKBuilding_List!B44)</f>
        <v>McVey Hall</v>
      </c>
    </row>
    <row r="45" spans="1:2" x14ac:dyDescent="0.25">
      <c r="A45" s="3" t="str">
        <f>([2]UKBuilding_List!A45)</f>
        <v>0046</v>
      </c>
      <c r="B45" s="4" t="str">
        <f>([2]UKBuilding_List!B45)</f>
        <v>Anderson Hall Tower</v>
      </c>
    </row>
    <row r="46" spans="1:2" x14ac:dyDescent="0.25">
      <c r="A46" s="3" t="str">
        <f>([2]UKBuilding_List!A46)</f>
        <v>0047</v>
      </c>
      <c r="B46" s="4" t="str">
        <f>([2]UKBuilding_List!B46)</f>
        <v>C. W. Mathews Building</v>
      </c>
    </row>
    <row r="47" spans="1:2" x14ac:dyDescent="0.25">
      <c r="A47" s="3" t="str">
        <f>([2]UKBuilding_List!A47)</f>
        <v>0048</v>
      </c>
      <c r="B47" s="4" t="str">
        <f>([2]UKBuilding_List!B47)</f>
        <v>Law Building</v>
      </c>
    </row>
    <row r="48" spans="1:2" x14ac:dyDescent="0.25">
      <c r="A48" s="3" t="str">
        <f>([2]UKBuilding_List!A48)</f>
        <v>0049</v>
      </c>
      <c r="B48" s="4" t="str">
        <f>([2]UKBuilding_List!B48)</f>
        <v>Memorial Hall</v>
      </c>
    </row>
    <row r="49" spans="1:2" x14ac:dyDescent="0.25">
      <c r="A49" s="3" t="str">
        <f>([2]UKBuilding_List!A49)</f>
        <v>0050</v>
      </c>
      <c r="B49" s="4" t="str">
        <f>([2]UKBuilding_List!B49)</f>
        <v>Erikson Hall</v>
      </c>
    </row>
    <row r="50" spans="1:2" x14ac:dyDescent="0.25">
      <c r="A50" s="3" t="str">
        <f>([2]UKBuilding_List!A50)</f>
        <v>0051</v>
      </c>
      <c r="B50" s="4" t="str">
        <f>([2]UKBuilding_List!B50)</f>
        <v>Mineral Industries Building</v>
      </c>
    </row>
    <row r="51" spans="1:2" x14ac:dyDescent="0.25">
      <c r="A51" s="3" t="str">
        <f>([2]UKBuilding_List!A51)</f>
        <v>0052</v>
      </c>
      <c r="B51" s="4" t="str">
        <f>([2]UKBuilding_List!B51)</f>
        <v>Terrell Civil Engineering Building</v>
      </c>
    </row>
    <row r="52" spans="1:2" x14ac:dyDescent="0.25">
      <c r="A52" s="3" t="str">
        <f>([2]UKBuilding_List!A52)</f>
        <v>0053</v>
      </c>
      <c r="B52" s="4" t="str">
        <f>([2]UKBuilding_List!B52)</f>
        <v>Slone Research Building</v>
      </c>
    </row>
    <row r="53" spans="1:2" x14ac:dyDescent="0.25">
      <c r="A53" s="3" t="str">
        <f>([2]UKBuilding_List!A53)</f>
        <v>0054</v>
      </c>
      <c r="B53" s="4" t="str">
        <f>([2]UKBuilding_List!B53)</f>
        <v>Funkhouser Building</v>
      </c>
    </row>
    <row r="54" spans="1:2" x14ac:dyDescent="0.25">
      <c r="A54" s="3" t="str">
        <f>([2]UKBuilding_List!A54)</f>
        <v>0055</v>
      </c>
      <c r="B54" s="4" t="str">
        <f>([2]UKBuilding_List!B54)</f>
        <v>Chemistry-Physics Building</v>
      </c>
    </row>
    <row r="55" spans="1:2" x14ac:dyDescent="0.25">
      <c r="A55" s="3" t="str">
        <f>([2]UKBuilding_List!A55)</f>
        <v>0056</v>
      </c>
      <c r="B55" s="4" t="str">
        <f>([2]UKBuilding_List!B55)</f>
        <v>Breckinridge Hall</v>
      </c>
    </row>
    <row r="56" spans="1:2" x14ac:dyDescent="0.25">
      <c r="A56" s="3" t="str">
        <f>([2]UKBuilding_List!A56)</f>
        <v>0057</v>
      </c>
      <c r="B56" s="4" t="str">
        <f>([2]UKBuilding_List!B56)</f>
        <v>Kinkead Hall</v>
      </c>
    </row>
    <row r="57" spans="1:2" x14ac:dyDescent="0.25">
      <c r="A57" s="3" t="str">
        <f>([2]UKBuilding_List!A57)</f>
        <v>0058</v>
      </c>
      <c r="B57" s="4" t="str">
        <f>([2]UKBuilding_List!B57)</f>
        <v>Bradley Hall</v>
      </c>
    </row>
    <row r="58" spans="1:2" x14ac:dyDescent="0.25">
      <c r="A58" s="3" t="str">
        <f>([2]UKBuilding_List!A58)</f>
        <v>0059</v>
      </c>
      <c r="B58" s="4" t="str">
        <f>([2]UKBuilding_List!B58)</f>
        <v>Bowman Hall</v>
      </c>
    </row>
    <row r="59" spans="1:2" x14ac:dyDescent="0.25">
      <c r="A59" s="3" t="str">
        <f>([2]UKBuilding_List!A59)</f>
        <v>0061</v>
      </c>
      <c r="B59" s="4" t="str">
        <f>([2]UKBuilding_List!B59)</f>
        <v>Tobacco Research Laboratory</v>
      </c>
    </row>
    <row r="60" spans="1:2" x14ac:dyDescent="0.25">
      <c r="A60" s="3" t="str">
        <f>([2]UKBuilding_List!A60)</f>
        <v>0062</v>
      </c>
      <c r="B60" s="4" t="str">
        <f>([2]UKBuilding_List!B60)</f>
        <v>Insectary and Conservatory</v>
      </c>
    </row>
    <row r="61" spans="1:2" x14ac:dyDescent="0.25">
      <c r="A61" s="3" t="str">
        <f>([2]UKBuilding_List!A61)</f>
        <v>0064</v>
      </c>
      <c r="B61" s="4" t="str">
        <f>([2]UKBuilding_List!B61)</f>
        <v>Scovell Hall</v>
      </c>
    </row>
    <row r="62" spans="1:2" x14ac:dyDescent="0.25">
      <c r="A62" s="3" t="str">
        <f>([2]UKBuilding_List!A62)</f>
        <v>0065</v>
      </c>
      <c r="B62" s="4" t="str">
        <f>([2]UKBuilding_List!B62)</f>
        <v>Small Animal Lab</v>
      </c>
    </row>
    <row r="63" spans="1:2" x14ac:dyDescent="0.25">
      <c r="A63" s="3" t="str">
        <f>([2]UKBuilding_List!A63)</f>
        <v>0066</v>
      </c>
      <c r="B63" s="4" t="str">
        <f>([2]UKBuilding_List!B63)</f>
        <v>Agronomy Head House and Greenhouses 1 &amp; 2</v>
      </c>
    </row>
    <row r="64" spans="1:2" x14ac:dyDescent="0.25">
      <c r="A64" s="3" t="str">
        <f>([2]UKBuilding_List!A64)</f>
        <v>0067</v>
      </c>
      <c r="B64" s="4" t="str">
        <f>([2]UKBuilding_List!B64)</f>
        <v>Chi Omega Sorority</v>
      </c>
    </row>
    <row r="65" spans="1:2" x14ac:dyDescent="0.25">
      <c r="A65" s="3" t="str">
        <f>([2]UKBuilding_List!A65)</f>
        <v>0068</v>
      </c>
      <c r="B65" s="4" t="str">
        <f>([2]UKBuilding_List!B65)</f>
        <v>Delta Delta Delta Sorority</v>
      </c>
    </row>
    <row r="66" spans="1:2" x14ac:dyDescent="0.25">
      <c r="A66" s="3" t="str">
        <f>([2]UKBuilding_List!A66)</f>
        <v>0069</v>
      </c>
      <c r="B66" s="4" t="str">
        <f>([2]UKBuilding_List!B66)</f>
        <v>Alpha Delta Pi Sorority</v>
      </c>
    </row>
    <row r="67" spans="1:2" x14ac:dyDescent="0.25">
      <c r="A67" s="3" t="str">
        <f>([2]UKBuilding_List!A67)</f>
        <v>0070</v>
      </c>
      <c r="B67" s="4" t="str">
        <f>([2]UKBuilding_List!B67)</f>
        <v>Wenner-Gren Research Lab</v>
      </c>
    </row>
    <row r="68" spans="1:2" x14ac:dyDescent="0.25">
      <c r="A68" s="3" t="str">
        <f>([2]UKBuilding_List!A68)</f>
        <v>0071</v>
      </c>
      <c r="B68" s="4" t="str">
        <f>([2]UKBuilding_List!B68)</f>
        <v>Food Storage K-Lair Grill</v>
      </c>
    </row>
    <row r="69" spans="1:2" x14ac:dyDescent="0.25">
      <c r="A69" s="3" t="str">
        <f>([2]UKBuilding_List!A69)</f>
        <v>0072</v>
      </c>
      <c r="B69" s="4" t="str">
        <f>([2]UKBuilding_List!B69)</f>
        <v>Donovan Hall</v>
      </c>
    </row>
    <row r="70" spans="1:2" x14ac:dyDescent="0.25">
      <c r="A70" s="3" t="str">
        <f>([2]UKBuilding_List!A70)</f>
        <v>0073</v>
      </c>
      <c r="B70" s="4" t="str">
        <f>([2]UKBuilding_List!B70)</f>
        <v>Thomas Poe Cooper Building</v>
      </c>
    </row>
    <row r="71" spans="1:2" x14ac:dyDescent="0.25">
      <c r="A71" s="3" t="str">
        <f>([2]UKBuilding_List!A71)</f>
        <v>0074</v>
      </c>
      <c r="B71" s="4" t="str">
        <f>([2]UKBuilding_List!B71)</f>
        <v>Shively Track &amp; Field Stadium</v>
      </c>
    </row>
    <row r="72" spans="1:2" x14ac:dyDescent="0.25">
      <c r="A72" s="3" t="str">
        <f>([2]UKBuilding_List!A72)</f>
        <v>0075</v>
      </c>
      <c r="B72" s="4" t="str">
        <f>([2]UKBuilding_List!B72)</f>
        <v>Kelley Hall</v>
      </c>
    </row>
    <row r="73" spans="1:2" x14ac:dyDescent="0.25">
      <c r="A73" s="3" t="str">
        <f>([2]UKBuilding_List!A73)</f>
        <v>0076</v>
      </c>
      <c r="B73" s="4" t="str">
        <f>([2]UKBuilding_List!B73)</f>
        <v>Dimock Animal Pathology</v>
      </c>
    </row>
    <row r="74" spans="1:2" x14ac:dyDescent="0.25">
      <c r="A74" s="3" t="str">
        <f>([2]UKBuilding_List!A74)</f>
        <v>0077</v>
      </c>
      <c r="B74" s="4" t="str">
        <f>([2]UKBuilding_List!B74)</f>
        <v>653 Maxwelton Ct</v>
      </c>
    </row>
    <row r="75" spans="1:2" x14ac:dyDescent="0.25">
      <c r="A75" s="3" t="str">
        <f>([2]UKBuilding_List!A75)</f>
        <v>0078</v>
      </c>
      <c r="B75" s="4" t="str">
        <f>([2]UKBuilding_List!B75)</f>
        <v>Med Center Annex #5</v>
      </c>
    </row>
    <row r="76" spans="1:2" x14ac:dyDescent="0.25">
      <c r="A76" s="3" t="str">
        <f>([2]UKBuilding_List!A76)</f>
        <v>0079</v>
      </c>
      <c r="B76" s="4" t="str">
        <f>([2]UKBuilding_List!B76)</f>
        <v>Haggin Field Honors Dorm #1</v>
      </c>
    </row>
    <row r="77" spans="1:2" x14ac:dyDescent="0.25">
      <c r="A77" s="3" t="str">
        <f>([2]UKBuilding_List!A77)</f>
        <v>0080</v>
      </c>
      <c r="B77" s="4" t="str">
        <f>([2]UKBuilding_List!B77)</f>
        <v>Haggin Field Honors Dorm #2</v>
      </c>
    </row>
    <row r="78" spans="1:2" x14ac:dyDescent="0.25">
      <c r="A78" s="3" t="str">
        <f>([2]UKBuilding_List!A78)</f>
        <v>0082</v>
      </c>
      <c r="B78" s="4" t="str">
        <f>([2]UKBuilding_List!B78)</f>
        <v>Multi-Disciplinary Science Building (MDS)</v>
      </c>
    </row>
    <row r="79" spans="1:2" x14ac:dyDescent="0.25">
      <c r="A79" s="3" t="str">
        <f>([2]UKBuilding_List!A79)</f>
        <v>0083</v>
      </c>
      <c r="B79" s="4" t="str">
        <f>([2]UKBuilding_List!B79)</f>
        <v>453 Columbia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0141</v>
      </c>
      <c r="B125" s="4" t="str">
        <f>([2]UKBuilding_List!B125)</f>
        <v>New Farmhouse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ASTeCC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2012-11-19T16:04:16Z</dcterms:modified>
</cp:coreProperties>
</file>