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<sst xmlns="http://schemas.openxmlformats.org/spreadsheetml/2006/main" count="149" uniqueCount="100">
  <si>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</si>
  <si>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</si>
  <si>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</si>
  <si>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</si>
  <si>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</si>
  <si>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</si>
  <si>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</si>
  <si>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</si>
  <si>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</si>
  <si>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</si>
  <si>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</si>
  <si>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</si>
  <si>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</si>
  <si>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</si>
  <si>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</si>
  <si>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</si>
  <si>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</si>
  <si>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</si>
  <si>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</si>
  <si>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</si>
  <si>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</si>
  <si>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</si>
  <si>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</si>
  <si>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</si>
  <si>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</si>
  <si>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</si>
  <si>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</si>
  <si>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</si>
  <si>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</si>
  <si>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</si>
  <si>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</si>
  <si>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</si>
  <si>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</si>
  <si>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</si>
  <si>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</si>
  <si>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</si>
  <si>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</si>
  <si>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</si>
  <si>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</si>
  <si>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</si>
  <si>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</si>
  <si>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</si>
  <si>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</si>
  <si>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</si>
  <si>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</si>
  <si>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</si>
  <si>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</si>
  <si>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</si>
  <si>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</si>
  <si>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</si>
  <si>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</si>
  <si>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</si>
  <si>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</si>
  <si>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</si>
  <si>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</si>
  <si>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</si>
  <si>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</si>
  <si>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</si>
  <si>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</si>
  <si>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</si>
  <si>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</si>
  <si>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</si>
  <si>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</si>
  <si>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</si>
  <si>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</si>
  <si>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</si>
  <si>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</si>
  <si>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</si>
  <si>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</si>
  <si>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</si>
  <si>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</si>
  <si>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</si>
  <si>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</si>
  <si>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</si>
  <si>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</si>
  <si>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</si>
  <si>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</si>
  <si>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</si>
  <si>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</si>
  <si>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</si>
  <si>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</si>
  <si>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0003</t>
  </si>
  <si>
    <t>100A</t>
  </si>
  <si>
    <t>100B</t>
  </si>
  <si>
    <t>122</t>
  </si>
  <si>
    <t>1</t>
  </si>
  <si>
    <t>2</t>
  </si>
  <si>
    <t>Deleted room #</t>
  </si>
  <si>
    <t>added door</t>
  </si>
  <si>
    <t>ST121</t>
  </si>
  <si>
    <t>changed 121 to ST121 to designate stairway</t>
  </si>
  <si>
    <t>ST122</t>
  </si>
  <si>
    <t>ST221</t>
  </si>
  <si>
    <t>ST222</t>
  </si>
  <si>
    <t>changed 122 to ST122 to designate stairway</t>
  </si>
  <si>
    <t>changed 221 to ST221 to designate stairway</t>
  </si>
  <si>
    <t>changed 222 to ST222 to designate stairway</t>
  </si>
  <si>
    <t>214C</t>
  </si>
  <si>
    <t>need sign and eBar tag</t>
  </si>
  <si>
    <t>218C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</si>
</sst>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3" zoomScale="90" zoomScaleNormal="90" workbookViewId="0">
      <selection activeCell="F18" sqref="F1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>
        <v>41247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6" t="str">
        <f>VLOOKUP(B1,BuildingList!A:B,2,FALSE)</f>
        <v>Research Facility #1</v>
      </c>
      <c r="C2" s="56"/>
      <c r="F2" s="7" t="s">
        <v>12</v>
      </c>
      <c r="G2" s="14" t="s">
        <v>13</v>
      </c>
      <c r="J2" s="40">
        <f>G35-J35</f>
        <v>6</v>
      </c>
      <c r="K2" s="40">
        <f>H35-M35</f>
        <v>2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82</v>
      </c>
      <c r="B6" s="11" t="s">
        <v>85</v>
      </c>
      <c r="C6" s="12" t="s">
        <v>87</v>
      </c>
      <c r="D6" s="2"/>
      <c r="E6" s="18"/>
      <c r="F6" s="18"/>
      <c r="G6" s="18"/>
      <c r="H6" s="2"/>
      <c r="J6" s="43" t="str">
        <f>IF(G6="No Change","N/A",IF(G6="New Tag Required",Lookup!F:F,IF(G6="N/A","N/A","")))</f>
        <v/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x14ac:dyDescent="0.25">
      <c r="A7" s="36" t="s">
        <v>83</v>
      </c>
      <c r="B7" s="11" t="s">
        <v>85</v>
      </c>
      <c r="C7" s="12" t="s">
        <v>87</v>
      </c>
      <c r="D7" s="2"/>
      <c r="E7" s="18"/>
      <c r="F7" s="18"/>
      <c r="G7" s="18"/>
      <c r="H7" s="2"/>
      <c r="J7" s="43" t="str">
        <f>IF(G7="No Change","N/A",IF(G7="New Tag Required",Lookup!F:F,IF(G7="N/A","N/A","")))</f>
        <v/>
      </c>
      <c r="K7" s="44"/>
      <c r="L7" s="43"/>
      <c r="M7" s="43" t="str">
        <f>IF(H7="No Change","N/A",IF(H7="New Tag Required",Lookup!F:F,IF(H7="N/A","N/A","")))</f>
        <v/>
      </c>
      <c r="N7" s="44"/>
      <c r="O7" s="43"/>
    </row>
    <row r="8" spans="1:16" ht="15" customHeight="1" x14ac:dyDescent="0.25">
      <c r="A8" s="33">
        <v>121</v>
      </c>
      <c r="B8" s="11" t="s">
        <v>85</v>
      </c>
      <c r="C8" s="12" t="s">
        <v>87</v>
      </c>
      <c r="D8" s="2"/>
      <c r="E8" s="18"/>
      <c r="F8" s="18"/>
      <c r="G8" s="18"/>
      <c r="H8" s="2"/>
      <c r="J8" s="43" t="str">
        <f>IF(G8="No Change","N/A",IF(G8="New Tag Required",Lookup!F:F,IF(G8="N/A","N/A","")))</f>
        <v/>
      </c>
      <c r="K8" s="44"/>
      <c r="L8" s="43"/>
      <c r="M8" s="43" t="str">
        <f>IF(H8="No Change","N/A",IF(H8="New Tag Required",Lookup!F:F,IF(H8="N/A","N/A","")))</f>
        <v/>
      </c>
      <c r="N8" s="44"/>
      <c r="O8" s="43"/>
    </row>
    <row r="9" spans="1:16" x14ac:dyDescent="0.25">
      <c r="A9" s="36" t="s">
        <v>84</v>
      </c>
      <c r="B9" s="11" t="s">
        <v>85</v>
      </c>
      <c r="C9" s="12" t="s">
        <v>87</v>
      </c>
      <c r="D9" s="2"/>
      <c r="E9" s="54"/>
      <c r="F9" s="54"/>
      <c r="G9" s="18"/>
      <c r="H9" s="2"/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x14ac:dyDescent="0.25">
      <c r="A10" s="23">
        <v>221</v>
      </c>
      <c r="B10" s="11" t="s">
        <v>86</v>
      </c>
      <c r="C10" s="12" t="s">
        <v>87</v>
      </c>
      <c r="D10" s="2"/>
      <c r="E10" s="18"/>
      <c r="F10" s="18"/>
      <c r="G10" s="18"/>
      <c r="H10" s="2"/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x14ac:dyDescent="0.25">
      <c r="A11" s="23">
        <v>222</v>
      </c>
      <c r="B11" s="11" t="s">
        <v>86</v>
      </c>
      <c r="C11" s="12" t="s">
        <v>87</v>
      </c>
      <c r="D11" s="2"/>
      <c r="E11" s="18"/>
      <c r="F11" s="18"/>
      <c r="G11" s="18"/>
      <c r="H11" s="2"/>
      <c r="J11" s="43" t="str">
        <f>IF(G11="No Change","N/A",IF(G11="New Tag Required",Lookup!F:F,IF(G11="N/A","N/A","")))</f>
        <v/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x14ac:dyDescent="0.25">
      <c r="A12" s="23">
        <v>111</v>
      </c>
      <c r="B12" s="11" t="s">
        <v>85</v>
      </c>
      <c r="C12" s="12" t="s">
        <v>88</v>
      </c>
      <c r="D12" s="2" t="s">
        <v>6</v>
      </c>
      <c r="E12" s="18"/>
      <c r="F12" s="18"/>
      <c r="G12" s="18"/>
      <c r="H12" s="2"/>
      <c r="J12" s="43" t="str">
        <f>IF(G12="No Change","N/A",IF(G12="New Tag Required",Lookup!F:F,IF(G12="N/A","N/A","")))</f>
        <v/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3">
        <v>103</v>
      </c>
      <c r="B13" s="11" t="s">
        <v>85</v>
      </c>
      <c r="C13" s="12" t="s">
        <v>88</v>
      </c>
      <c r="D13" s="2" t="s">
        <v>6</v>
      </c>
      <c r="E13" s="18"/>
      <c r="F13" s="18"/>
      <c r="G13" s="18"/>
      <c r="H13" s="2"/>
      <c r="J13" s="43" t="str">
        <f>IF(G13="No Change","N/A",IF(G13="New Tag Required",Lookup!F:F,IF(G13="N/A","N/A","")))</f>
        <v/>
      </c>
      <c r="K13" s="44"/>
      <c r="L13" s="43"/>
      <c r="M13" s="43" t="str">
        <f>IF(H13="No Change","N/A",IF(H13="New Tag Required",Lookup!F:F,IF(H13="N/A","N/A","")))</f>
        <v/>
      </c>
      <c r="N13" s="44"/>
      <c r="O13" s="43"/>
    </row>
    <row r="14" spans="1:16" x14ac:dyDescent="0.25">
      <c r="A14" s="23">
        <v>203</v>
      </c>
      <c r="B14" s="11" t="s">
        <v>86</v>
      </c>
      <c r="C14" s="12" t="s">
        <v>88</v>
      </c>
      <c r="D14" s="2" t="s">
        <v>6</v>
      </c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 x14ac:dyDescent="0.25">
      <c r="A15" s="23">
        <v>211</v>
      </c>
      <c r="B15" s="11" t="s">
        <v>86</v>
      </c>
      <c r="C15" s="12" t="s">
        <v>88</v>
      </c>
      <c r="D15" s="2" t="s">
        <v>6</v>
      </c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ht="30" x14ac:dyDescent="0.25">
      <c r="A16" s="26" t="s">
        <v>89</v>
      </c>
      <c r="B16" s="11" t="s">
        <v>85</v>
      </c>
      <c r="C16" s="12" t="s">
        <v>90</v>
      </c>
      <c r="D16" s="2" t="s">
        <v>6</v>
      </c>
      <c r="E16" s="18"/>
      <c r="F16" s="18"/>
      <c r="G16" s="18" t="s">
        <v>3</v>
      </c>
      <c r="H16" s="2"/>
      <c r="J16" s="43">
        <f>IF(G16="No Change","N/A",IF(G16="New Tag Required",Lookup!F:F,IF(G16="N/A","N/A","")))</f>
        <v>0</v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 ht="30" x14ac:dyDescent="0.25">
      <c r="A17" s="26" t="s">
        <v>91</v>
      </c>
      <c r="B17" s="11" t="s">
        <v>85</v>
      </c>
      <c r="C17" s="12" t="s">
        <v>94</v>
      </c>
      <c r="D17" s="2" t="s">
        <v>6</v>
      </c>
      <c r="E17" s="18"/>
      <c r="F17" s="18"/>
      <c r="G17" s="18" t="s">
        <v>3</v>
      </c>
      <c r="H17" s="2"/>
      <c r="J17" s="43">
        <f>IF(G17="No Change","N/A",IF(G17="New Tag Required",Lookup!F:F,IF(G17="N/A","N/A","")))</f>
        <v>0</v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30" x14ac:dyDescent="0.25">
      <c r="A18" s="11" t="s">
        <v>92</v>
      </c>
      <c r="B18" s="11" t="s">
        <v>86</v>
      </c>
      <c r="C18" s="12" t="s">
        <v>95</v>
      </c>
      <c r="D18" s="2" t="s">
        <v>6</v>
      </c>
      <c r="E18" s="18"/>
      <c r="F18" s="18"/>
      <c r="G18" s="18" t="s">
        <v>3</v>
      </c>
      <c r="H18" s="2"/>
      <c r="J18" s="43">
        <f>IF(G18="No Change","N/A",IF(G18="New Tag Required",Lookup!F:F,IF(G18="N/A","N/A","")))</f>
        <v>0</v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30" x14ac:dyDescent="0.25">
      <c r="A19" s="11" t="s">
        <v>93</v>
      </c>
      <c r="B19" s="11" t="s">
        <v>86</v>
      </c>
      <c r="C19" s="12" t="s">
        <v>96</v>
      </c>
      <c r="D19" s="2" t="s">
        <v>6</v>
      </c>
      <c r="E19" s="18"/>
      <c r="F19" s="18"/>
      <c r="G19" s="18" t="s">
        <v>3</v>
      </c>
      <c r="H19" s="2"/>
      <c r="J19" s="43">
        <f>IF(G19="No Change","N/A",IF(G19="New Tag Required",Lookup!F:F,IF(G19="N/A","N/A","")))</f>
        <v>0</v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 x14ac:dyDescent="0.25">
      <c r="A20" s="26" t="s">
        <v>97</v>
      </c>
      <c r="B20" s="11" t="s">
        <v>86</v>
      </c>
      <c r="C20" s="12" t="s">
        <v>98</v>
      </c>
      <c r="D20" s="2" t="s">
        <v>6</v>
      </c>
      <c r="E20" s="18"/>
      <c r="F20" s="18"/>
      <c r="G20" s="18" t="s">
        <v>3</v>
      </c>
      <c r="H20" s="18" t="s">
        <v>21</v>
      </c>
      <c r="J20" s="43">
        <f>IF(G20="No Change","N/A",IF(G20="New Tag Required",Lookup!F:F,IF(G20="N/A","N/A","")))</f>
        <v>0</v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 x14ac:dyDescent="0.25">
      <c r="A21" s="26" t="s">
        <v>99</v>
      </c>
      <c r="B21" s="11" t="s">
        <v>86</v>
      </c>
      <c r="C21" s="12" t="s">
        <v>98</v>
      </c>
      <c r="D21" s="2" t="s">
        <v>6</v>
      </c>
      <c r="E21" s="18"/>
      <c r="F21" s="25"/>
      <c r="G21" s="18" t="s">
        <v>3</v>
      </c>
      <c r="H21" s="2" t="s">
        <v>21</v>
      </c>
      <c r="J21" s="43">
        <f>IF(G21="No Change","N/A",IF(G21="New Tag Required",Lookup!F:F,IF(G21="N/A","N/A","")))</f>
        <v>0</v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 x14ac:dyDescent="0.2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 x14ac:dyDescent="0.2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 x14ac:dyDescent="0.2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 x14ac:dyDescent="0.2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 x14ac:dyDescent="0.2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 x14ac:dyDescent="0.2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x14ac:dyDescent="0.2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 x14ac:dyDescent="0.2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 x14ac:dyDescent="0.2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.75" thickBot="1" x14ac:dyDescent="0.3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5" x14ac:dyDescent="0.25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.75" thickBot="1" x14ac:dyDescent="0.3">
      <c r="A35" s="27"/>
      <c r="C35" s="12"/>
      <c r="D35" s="2"/>
      <c r="E35" s="18"/>
      <c r="F35" s="18"/>
      <c r="G35" s="50">
        <f>COUNTIF(G6:G34,"New Tag Required")</f>
        <v>6</v>
      </c>
      <c r="H35" s="51">
        <f>COUNTIF(H6:H34,"New Sign Required")</f>
        <v>2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 x14ac:dyDescent="0.25">
      <c r="A36" s="27"/>
      <c r="C36" s="12"/>
      <c r="D36" s="2"/>
      <c r="E36" s="18"/>
      <c r="F36" s="18"/>
      <c r="G36" s="18"/>
      <c r="H36" s="2"/>
    </row>
    <row r="37" spans="1:15" x14ac:dyDescent="0.25">
      <c r="A37" s="29"/>
      <c r="C37" s="12"/>
      <c r="D37" s="2"/>
      <c r="E37" s="18"/>
      <c r="F37" s="18"/>
      <c r="G37" s="18"/>
      <c r="H37" s="2"/>
    </row>
    <row r="38" spans="1:15" x14ac:dyDescent="0.25">
      <c r="A38" s="29"/>
      <c r="C38" s="12"/>
      <c r="D38" s="2"/>
      <c r="E38" s="18"/>
      <c r="F38" s="18"/>
      <c r="G38" s="18"/>
      <c r="H38" s="2"/>
    </row>
    <row r="39" spans="1:15" x14ac:dyDescent="0.25">
      <c r="A39" s="29"/>
      <c r="C39" s="12"/>
      <c r="D39" s="2"/>
      <c r="E39" s="18"/>
      <c r="F39" s="18"/>
      <c r="G39" s="18"/>
      <c r="H39" s="2"/>
    </row>
    <row r="40" spans="1:15" x14ac:dyDescent="0.25">
      <c r="A40" s="29"/>
      <c r="C40" s="12"/>
      <c r="E40" s="18"/>
      <c r="F40" s="18"/>
      <c r="G40" s="18"/>
    </row>
    <row r="41" spans="1:15" x14ac:dyDescent="0.25">
      <c r="A41" s="29"/>
      <c r="C41" s="12"/>
      <c r="E41" s="18"/>
      <c r="F41" s="18"/>
      <c r="G41" s="18"/>
    </row>
    <row r="42" spans="1:15" x14ac:dyDescent="0.25">
      <c r="A42" s="29"/>
      <c r="C42" s="12"/>
      <c r="E42" s="18"/>
      <c r="F42" s="18"/>
      <c r="G42" s="18"/>
    </row>
    <row r="43" spans="1:15" x14ac:dyDescent="0.25">
      <c r="A43" s="31"/>
      <c r="C43" s="12"/>
      <c r="E43" s="18"/>
      <c r="F43" s="28"/>
      <c r="G43" s="18"/>
    </row>
    <row r="44" spans="1:15" x14ac:dyDescent="0.25">
      <c r="A44" s="31"/>
      <c r="C44" s="12"/>
      <c r="E44" s="18"/>
      <c r="F44" s="28"/>
      <c r="G44" s="18"/>
    </row>
    <row r="45" spans="1:15" x14ac:dyDescent="0.25">
      <c r="A45" s="31"/>
      <c r="C45" s="12"/>
      <c r="E45" s="18"/>
      <c r="F45" s="24"/>
      <c r="G45" s="18"/>
    </row>
    <row r="46" spans="1:15" x14ac:dyDescent="0.25">
      <c r="A46" s="30"/>
      <c r="C46" s="12"/>
      <c r="E46" s="18"/>
      <c r="F46" s="28"/>
      <c r="G46" s="18"/>
    </row>
    <row r="47" spans="1:15" x14ac:dyDescent="0.25">
      <c r="A47" s="30"/>
      <c r="C47" s="12"/>
      <c r="E47" s="18"/>
      <c r="F47" s="28"/>
      <c r="G47" s="18"/>
    </row>
    <row r="48" spans="1:15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6:G54 G6:G33">
    <cfRule type="containsText" dxfId="11" priority="119" operator="containsText" text="New Tag Required">
      <formula>NOT(ISERROR(SEARCH("New Tag Required",G6)))</formula>
    </cfRule>
  </conditionalFormatting>
  <conditionalFormatting sqref="D6:D200">
    <cfRule type="containsText" dxfId="10" priority="118" operator="containsText" text="Yes">
      <formula>NOT(ISERROR(SEARCH("Yes",D6)))</formula>
    </cfRule>
  </conditionalFormatting>
  <conditionalFormatting sqref="H36:H422 H6:H33">
    <cfRule type="containsText" dxfId="9" priority="106" operator="containsText" text="New Sign Required">
      <formula>NOT(ISERROR(SEARCH("New Sign Required",H6)))</formula>
    </cfRule>
  </conditionalFormatting>
  <conditionalFormatting sqref="G36:H200 G6:H33">
    <cfRule type="containsText" dxfId="8" priority="105" operator="containsText" text="Action Required">
      <formula>NOT(ISERROR(SEARCH("Action Required",G6)))</formula>
    </cfRule>
  </conditionalFormatting>
  <conditionalFormatting sqref="J2:N2">
    <cfRule type="cellIs" dxfId="7" priority="12" operator="notEqual">
      <formula>0</formula>
    </cfRule>
  </conditionalFormatting>
  <conditionalFormatting sqref="J6:J32">
    <cfRule type="cellIs" dxfId="6" priority="11" operator="equal">
      <formula>0</formula>
    </cfRule>
  </conditionalFormatting>
  <conditionalFormatting sqref="M6:M32">
    <cfRule type="cellIs" dxfId="5" priority="10" operator="equal">
      <formula>0</formula>
    </cfRule>
  </conditionalFormatting>
  <conditionalFormatting sqref="J6:J32 M6:M32">
    <cfRule type="cellIs" dxfId="4" priority="7" operator="equal">
      <formula>"In Progress"</formula>
    </cfRule>
    <cfRule type="cellIs" dxfId="3" priority="8" operator="equal">
      <formula>"Log Issues"</formula>
    </cfRule>
    <cfRule type="cellIs" dxfId="2" priority="9" operator="equal">
      <formula>"N/A"</formula>
    </cfRule>
  </conditionalFormatting>
  <conditionalFormatting sqref="K6:L15">
    <cfRule type="expression" dxfId="1" priority="6">
      <formula>$J6="Log Issues"</formula>
    </cfRule>
  </conditionalFormatting>
  <conditionalFormatting sqref="N6:N15">
    <cfRule type="expression" dxfId="0" priority="5">
      <formula>$M6="Log Issues"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2012-12-05T19:56:07Z</dcterms:modified>
</cp:coreProperties>
</file>